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Foreseen schedule 0" sheetId="1" r:id="rId4"/>
    <sheet state="visible" name="Foreseen schedule" sheetId="2" r:id="rId5"/>
    <sheet state="visible" name="Actual schedule" sheetId="3" r:id="rId6"/>
    <sheet state="visible" name="Team - Clock in" sheetId="4" r:id="rId7"/>
    <sheet state="visible" name="Team Reports" sheetId="5" r:id="rId8"/>
    <sheet state="visible" name="Mesures" sheetId="6" r:id="rId9"/>
  </sheets>
  <definedNames>
    <definedName hidden="1" localSheetId="2" name="_xlnm._FilterDatabase">'Actual schedule'!$C$1:$W$195</definedName>
  </definedNames>
  <calcPr/>
</workbook>
</file>

<file path=xl/sharedStrings.xml><?xml version="1.0" encoding="utf-8"?>
<sst xmlns="http://schemas.openxmlformats.org/spreadsheetml/2006/main" count="2900" uniqueCount="739">
  <si>
    <t>Subtitle</t>
  </si>
  <si>
    <t>Status</t>
  </si>
  <si>
    <t>Activity</t>
  </si>
  <si>
    <t>Estimated Hours</t>
  </si>
  <si>
    <t>Margin of error</t>
  </si>
  <si>
    <t>Responsable</t>
  </si>
  <si>
    <t>Team</t>
  </si>
  <si>
    <t>Weeks</t>
  </si>
  <si>
    <t>Planned Activity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</si>
  <si>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</si>
  <si>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</si>
  <si>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</si>
  <si>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</si>
  <si>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</si>
  <si>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</si>
  <si>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</si>
  <si>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</si>
  <si>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</si>
  <si>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</si>
  <si>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</si>
  <si>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</si>
  <si>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</si>
  <si>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Total</t>
  </si>
  <si>
    <t>Concluded Activity</t>
  </si>
  <si>
    <t>Code</t>
  </si>
  <si>
    <t>Description</t>
  </si>
  <si>
    <t>12 - 19/09</t>
  </si>
  <si>
    <t>20 - 27/09</t>
  </si>
  <si>
    <t>28/09 - 03/10</t>
  </si>
  <si>
    <t>04 - 10/10</t>
  </si>
  <si>
    <t>11 - 17/10</t>
  </si>
  <si>
    <t>18 - 24/10</t>
  </si>
  <si>
    <t>25 - 31/10</t>
  </si>
  <si>
    <t>01 - 07/11</t>
  </si>
  <si>
    <t>08 - 14/11</t>
  </si>
  <si>
    <t>15 - 21/11</t>
  </si>
  <si>
    <t>22 - 28/11</t>
  </si>
  <si>
    <t>29/11 - 05/12</t>
  </si>
  <si>
    <t>06 - 12/12</t>
  </si>
  <si>
    <t>Late Activity</t>
  </si>
  <si>
    <t xml:space="preserve">M1 </t>
  </si>
  <si>
    <t>Measure the hardware pieces</t>
  </si>
  <si>
    <t>Enrico</t>
  </si>
  <si>
    <t>Giuliana</t>
  </si>
  <si>
    <t>in advance Activity</t>
  </si>
  <si>
    <t>M2</t>
  </si>
  <si>
    <t>Estimated space based on hardware's pieces sizes</t>
  </si>
  <si>
    <t>M3</t>
  </si>
  <si>
    <t>Think about hardware occupancy optimization</t>
  </si>
  <si>
    <t>M4</t>
  </si>
  <si>
    <t>Develop Mechanical Design (Beautiful and Smart)</t>
  </si>
  <si>
    <t>M5</t>
  </si>
  <si>
    <t>Engineering Research Mechanical &amp; Gears</t>
  </si>
  <si>
    <t>M6</t>
  </si>
  <si>
    <t>Search about spring or motor lock - decide which one to use</t>
  </si>
  <si>
    <t>M7</t>
  </si>
  <si>
    <t>Modeling in Solidworks</t>
  </si>
  <si>
    <t>H1</t>
  </si>
  <si>
    <r>
      <rPr>
        <rFont val="Arial"/>
        <b/>
        <color theme="1"/>
      </rPr>
      <t>IDE Arduino:</t>
    </r>
    <r>
      <rPr>
        <rFont val="Arial"/>
        <color theme="1"/>
      </rPr>
      <t xml:space="preserve">  Documentation reading and search tips</t>
    </r>
  </si>
  <si>
    <t>Lucas</t>
  </si>
  <si>
    <t>Marcelle</t>
  </si>
  <si>
    <t>H2</t>
  </si>
  <si>
    <r>
      <rPr>
        <rFont val="Arial"/>
        <b/>
        <color theme="1"/>
      </rPr>
      <t>IDE Arduino:</t>
    </r>
    <r>
      <rPr>
        <rFont val="Arial"/>
        <color theme="1"/>
      </rPr>
      <t xml:space="preserve"> Merge with GIT</t>
    </r>
  </si>
  <si>
    <t>H3</t>
  </si>
  <si>
    <r>
      <rPr>
        <rFont val="Arial"/>
        <b/>
        <color theme="1"/>
      </rPr>
      <t>DC Motor:</t>
    </r>
    <r>
      <rPr>
        <rFont val="Arial"/>
        <color theme="1"/>
      </rPr>
      <t xml:space="preserve"> Search Specifications - datasheet, pinout, module need analysis, etc.</t>
    </r>
  </si>
  <si>
    <t>H4</t>
  </si>
  <si>
    <r>
      <rPr>
        <rFont val="Arial"/>
        <b/>
        <color theme="1"/>
      </rPr>
      <t>DC Motor:</t>
    </r>
    <r>
      <rPr>
        <rFont val="Arial"/>
        <color theme="1"/>
      </rPr>
      <t xml:space="preserve"> DC Motor Power Tests</t>
    </r>
  </si>
  <si>
    <t>H5</t>
  </si>
  <si>
    <r>
      <rPr>
        <rFont val="Arial"/>
        <b/>
        <color theme="1"/>
      </rPr>
      <t xml:space="preserve">DC Motor: </t>
    </r>
    <r>
      <rPr>
        <rFont val="Arial"/>
        <color theme="1"/>
      </rPr>
      <t>DC Motor Power Consumption Test</t>
    </r>
  </si>
  <si>
    <t>H6</t>
  </si>
  <si>
    <r>
      <rPr>
        <rFont val="Arial"/>
        <b/>
        <color theme="1"/>
      </rPr>
      <t>DC Motor:</t>
    </r>
    <r>
      <rPr>
        <rFont val="Arial"/>
        <color theme="1"/>
      </rPr>
      <t xml:space="preserve"> Lookup for existing codes and Software Response tests</t>
    </r>
  </si>
  <si>
    <t>H7</t>
  </si>
  <si>
    <r>
      <rPr>
        <rFont val="Arial"/>
        <b/>
        <color rgb="FF000000"/>
      </rPr>
      <t xml:space="preserve">DC Motor: </t>
    </r>
    <r>
      <rPr>
        <rFont val="Arial"/>
        <b val="0"/>
        <color rgb="FF000000"/>
      </rPr>
      <t>Software Modeling and Modularization</t>
    </r>
  </si>
  <si>
    <t>H8</t>
  </si>
  <si>
    <r>
      <rPr>
        <rFont val="Arial"/>
        <b/>
        <color rgb="FF000000"/>
      </rPr>
      <t xml:space="preserve">DC Motor: </t>
    </r>
    <r>
      <rPr>
        <rFont val="Arial"/>
        <b val="0"/>
        <color rgb="FF000000"/>
      </rPr>
      <t>Software Module Programming</t>
    </r>
  </si>
  <si>
    <t>H9</t>
  </si>
  <si>
    <r>
      <rPr>
        <rFont val="Arial"/>
        <b/>
        <color rgb="FF000000"/>
      </rPr>
      <t xml:space="preserve">DC motor: </t>
    </r>
    <r>
      <rPr>
        <rFont val="Arial"/>
        <b val="0"/>
        <color rgb="FF000000"/>
      </rPr>
      <t>Software module testing and adjusted for integration</t>
    </r>
  </si>
  <si>
    <t>H10</t>
  </si>
  <si>
    <r>
      <rPr>
        <rFont val="Arial"/>
        <b/>
        <color theme="1"/>
      </rPr>
      <t xml:space="preserve">Voltage Regulator: </t>
    </r>
    <r>
      <rPr>
        <rFont val="Arial"/>
        <color theme="1"/>
      </rPr>
      <t>Research and Analysis options</t>
    </r>
  </si>
  <si>
    <t>H11</t>
  </si>
  <si>
    <r>
      <rPr>
        <rFont val="Arial"/>
        <b/>
        <color theme="1"/>
      </rPr>
      <t xml:space="preserve">Voltage Regulator: </t>
    </r>
    <r>
      <rPr>
        <rFont val="Arial"/>
        <color theme="1"/>
      </rPr>
      <t>Search Specifications - datasheet, pinout, etc</t>
    </r>
  </si>
  <si>
    <t>H12</t>
  </si>
  <si>
    <r>
      <rPr>
        <rFont val="Arial"/>
        <b/>
        <color theme="1"/>
      </rPr>
      <t>Voltage Regulator:</t>
    </r>
    <r>
      <rPr>
        <rFont val="Arial"/>
        <color theme="1"/>
      </rPr>
      <t xml:space="preserve"> Autonomy Calculations</t>
    </r>
  </si>
  <si>
    <t>H13</t>
  </si>
  <si>
    <r>
      <rPr>
        <rFont val="Arial"/>
        <b/>
        <color theme="1"/>
      </rPr>
      <t>Voltage Regulator</t>
    </r>
    <r>
      <rPr>
        <rFont val="Arial"/>
        <color theme="1"/>
      </rPr>
      <t>: Power Test</t>
    </r>
  </si>
  <si>
    <t>H14</t>
  </si>
  <si>
    <r>
      <rPr>
        <rFont val="Arial"/>
        <b/>
        <color theme="1"/>
      </rPr>
      <t>Voltage Regulator</t>
    </r>
    <r>
      <rPr>
        <rFont val="Arial"/>
        <color theme="1"/>
      </rPr>
      <t>: Autonomy Test</t>
    </r>
  </si>
  <si>
    <t>H15</t>
  </si>
  <si>
    <r>
      <rPr>
        <rFont val="Arial"/>
        <b/>
        <color theme="1"/>
      </rPr>
      <t>Voltage Regulator</t>
    </r>
    <r>
      <rPr>
        <rFont val="Arial"/>
        <color theme="1"/>
      </rPr>
      <t>: Power Consumption Test</t>
    </r>
  </si>
  <si>
    <t>H16</t>
  </si>
  <si>
    <r>
      <rPr>
        <rFont val="Arial"/>
        <b/>
        <color theme="1"/>
      </rPr>
      <t>Gyroscope Module</t>
    </r>
    <r>
      <rPr>
        <rFont val="Arial"/>
        <color theme="1"/>
      </rPr>
      <t>: Search Specifications - datasheet, pinout, etc</t>
    </r>
  </si>
  <si>
    <t xml:space="preserve">Lucas </t>
  </si>
  <si>
    <t>H17</t>
  </si>
  <si>
    <r>
      <rPr>
        <rFont val="Arial"/>
        <b/>
        <color theme="1"/>
      </rPr>
      <t>Gyroscope Module</t>
    </r>
    <r>
      <rPr>
        <rFont val="Arial"/>
        <color theme="1"/>
      </rPr>
      <t>: Power Test</t>
    </r>
  </si>
  <si>
    <t>H18</t>
  </si>
  <si>
    <r>
      <rPr>
        <rFont val="Arial"/>
        <b/>
        <color theme="1"/>
      </rPr>
      <t>Gyroscope Module</t>
    </r>
    <r>
      <rPr>
        <rFont val="Arial"/>
        <color theme="1"/>
      </rPr>
      <t>: Power Consumption Test</t>
    </r>
  </si>
  <si>
    <t>H19</t>
  </si>
  <si>
    <r>
      <rPr>
        <rFont val="Arial"/>
        <b/>
        <color theme="1"/>
      </rPr>
      <t>Gyroscope Module</t>
    </r>
    <r>
      <rPr>
        <rFont val="Arial"/>
        <color theme="1"/>
      </rPr>
      <t>: Code and Documentation Search</t>
    </r>
  </si>
  <si>
    <t>H20</t>
  </si>
  <si>
    <r>
      <rPr>
        <rFont val="Arial"/>
        <b/>
        <color theme="1"/>
      </rPr>
      <t>Gyroscope Module</t>
    </r>
    <r>
      <rPr>
        <rFont val="Arial"/>
        <color theme="1"/>
      </rPr>
      <t>: Software ResponseTest</t>
    </r>
  </si>
  <si>
    <t>H21</t>
  </si>
  <si>
    <r>
      <rPr>
        <rFont val="Arial"/>
        <b/>
        <color theme="1"/>
      </rPr>
      <t>Gyroscope Module</t>
    </r>
    <r>
      <rPr>
        <rFont val="Arial"/>
        <color theme="1"/>
      </rPr>
      <t>:  Connection Test</t>
    </r>
  </si>
  <si>
    <t>H22</t>
  </si>
  <si>
    <r>
      <rPr>
        <rFont val="Arial"/>
        <b/>
        <color theme="1"/>
      </rPr>
      <t>Gyroscope Module</t>
    </r>
    <r>
      <rPr>
        <rFont val="Arial"/>
        <color theme="1"/>
      </rPr>
      <t>: Hardware Interruption Testing</t>
    </r>
  </si>
  <si>
    <t>H23</t>
  </si>
  <si>
    <r>
      <rPr>
        <rFont val="Arial"/>
        <b/>
        <color theme="1"/>
      </rPr>
      <t xml:space="preserve">Bluetooth Module: </t>
    </r>
    <r>
      <rPr>
        <rFont val="Arial"/>
        <color theme="1"/>
      </rPr>
      <t>Search Specifications - datasheet, pinout, etc</t>
    </r>
  </si>
  <si>
    <t>H24</t>
  </si>
  <si>
    <r>
      <rPr>
        <rFont val="Arial"/>
        <b/>
        <color theme="1"/>
      </rPr>
      <t xml:space="preserve">Bluetooth Module: </t>
    </r>
    <r>
      <rPr>
        <rFont val="Arial"/>
        <color theme="1"/>
      </rPr>
      <t>Power Test</t>
    </r>
  </si>
  <si>
    <t>H25</t>
  </si>
  <si>
    <r>
      <rPr>
        <rFont val="Arial"/>
        <b/>
        <color theme="1"/>
      </rPr>
      <t>Bluetooth Module:</t>
    </r>
    <r>
      <rPr>
        <rFont val="Arial"/>
        <color theme="1"/>
      </rPr>
      <t xml:space="preserve"> Power Consumption Test</t>
    </r>
  </si>
  <si>
    <t>H26</t>
  </si>
  <si>
    <r>
      <rPr>
        <rFont val="Arial"/>
        <b/>
        <color rgb="FF000000"/>
      </rPr>
      <t xml:space="preserve">Bluetooth Module: </t>
    </r>
    <r>
      <rPr>
        <rFont val="Arial"/>
        <b val="0"/>
        <color rgb="FF000000"/>
      </rPr>
      <t>Code and Documentation Search</t>
    </r>
  </si>
  <si>
    <t>H27</t>
  </si>
  <si>
    <r>
      <rPr>
        <rFont val="Arial"/>
        <b/>
        <color theme="1"/>
      </rPr>
      <t xml:space="preserve">Bluetooth Module: </t>
    </r>
    <r>
      <rPr>
        <rFont val="Arial"/>
        <color theme="1"/>
      </rPr>
      <t>Software ResponseTest</t>
    </r>
  </si>
  <si>
    <t>H28</t>
  </si>
  <si>
    <r>
      <rPr>
        <rFont val="Arial"/>
        <b/>
        <color theme="1"/>
      </rPr>
      <t xml:space="preserve">Bluetooth Module: </t>
    </r>
    <r>
      <rPr>
        <rFont val="Arial"/>
        <color theme="1"/>
      </rPr>
      <t>SmartPhone Connection Test</t>
    </r>
  </si>
  <si>
    <t>H29</t>
  </si>
  <si>
    <r>
      <rPr>
        <rFont val="Arial"/>
        <b/>
        <color rgb="FF000000"/>
      </rPr>
      <t xml:space="preserve">Bluetooth Module: </t>
    </r>
    <r>
      <rPr>
        <rFont val="Arial"/>
        <b val="0"/>
        <color rgb="FF000000"/>
      </rPr>
      <t>Hardware Interruption Testing</t>
    </r>
  </si>
  <si>
    <t>H30</t>
  </si>
  <si>
    <r>
      <rPr>
        <rFont val="Arial"/>
        <b/>
        <color theme="1"/>
      </rPr>
      <t xml:space="preserve">GSM/GPRS Module: </t>
    </r>
    <r>
      <rPr>
        <rFont val="Arial"/>
        <color theme="1"/>
      </rPr>
      <t>Search Specifications - datasheet, pinout, etc</t>
    </r>
  </si>
  <si>
    <t>H31</t>
  </si>
  <si>
    <r>
      <rPr>
        <rFont val="Arial"/>
        <b/>
        <color theme="1"/>
      </rPr>
      <t xml:space="preserve">GSM/GPRS Module:  </t>
    </r>
    <r>
      <rPr>
        <rFont val="Arial"/>
        <color theme="1"/>
      </rPr>
      <t xml:space="preserve">Power Test </t>
    </r>
  </si>
  <si>
    <t>H32</t>
  </si>
  <si>
    <r>
      <rPr>
        <rFont val="Arial"/>
        <b/>
        <color theme="1"/>
      </rPr>
      <t xml:space="preserve">GSM/GPRS Module:  </t>
    </r>
    <r>
      <rPr>
        <rFont val="Arial"/>
        <color theme="1"/>
      </rPr>
      <t xml:space="preserve">Power Comsuption Test </t>
    </r>
  </si>
  <si>
    <t>H33</t>
  </si>
  <si>
    <r>
      <rPr>
        <rFont val="Arial"/>
        <b/>
        <color rgb="FF000000"/>
      </rPr>
      <t xml:space="preserve">GSM/GPRS Module: </t>
    </r>
    <r>
      <rPr>
        <rFont val="Arial"/>
        <b val="0"/>
        <color rgb="FF000000"/>
      </rPr>
      <t>Conde and documentation Search</t>
    </r>
  </si>
  <si>
    <t>H34</t>
  </si>
  <si>
    <r>
      <rPr>
        <rFont val="Arial"/>
        <b/>
        <color theme="1"/>
      </rPr>
      <t xml:space="preserve">GSM/GPRS Module: </t>
    </r>
    <r>
      <rPr>
        <rFont val="Arial"/>
        <color theme="1"/>
      </rPr>
      <t>Software Response Test</t>
    </r>
  </si>
  <si>
    <t>H35</t>
  </si>
  <si>
    <r>
      <rPr>
        <rFont val="Arial"/>
        <b/>
        <color theme="1"/>
      </rPr>
      <t xml:space="preserve">GSM/GPRS Module:  </t>
    </r>
    <r>
      <rPr>
        <rFont val="Arial"/>
        <color theme="1"/>
      </rPr>
      <t>Smartphone Connection Test</t>
    </r>
  </si>
  <si>
    <t>H36</t>
  </si>
  <si>
    <r>
      <rPr>
        <rFont val="Arial"/>
        <b/>
        <color rgb="FF000000"/>
      </rPr>
      <t xml:space="preserve">GSM/GPRS Module:  </t>
    </r>
    <r>
      <rPr>
        <rFont val="Arial"/>
        <b val="0"/>
        <color rgb="FF000000"/>
      </rPr>
      <t>Hardware Interruption Testing</t>
    </r>
  </si>
  <si>
    <t>H37</t>
  </si>
  <si>
    <r>
      <rPr>
        <rFont val="Arial"/>
        <b/>
        <color theme="1"/>
      </rPr>
      <t>GPS Module</t>
    </r>
    <r>
      <rPr>
        <rFont val="Arial"/>
        <color theme="1"/>
      </rPr>
      <t>: Search Specification - datasheet, pinout, etc.</t>
    </r>
  </si>
  <si>
    <t>H38</t>
  </si>
  <si>
    <r>
      <rPr>
        <rFont val="Arial"/>
        <b/>
        <color theme="1"/>
      </rPr>
      <t>GPS Module</t>
    </r>
    <r>
      <rPr>
        <rFont val="Arial"/>
        <color theme="1"/>
      </rPr>
      <t>: Power Test</t>
    </r>
  </si>
  <si>
    <t>H39</t>
  </si>
  <si>
    <r>
      <rPr>
        <rFont val="Arial"/>
        <b/>
        <color theme="1"/>
      </rPr>
      <t>GPS Module</t>
    </r>
    <r>
      <rPr>
        <rFont val="Arial"/>
        <color theme="1"/>
      </rPr>
      <t>: Power Consumption Test</t>
    </r>
  </si>
  <si>
    <t>H40</t>
  </si>
  <si>
    <r>
      <rPr>
        <rFont val="Arial"/>
        <b/>
        <color rgb="FF000000"/>
      </rPr>
      <t xml:space="preserve">GPS Module: </t>
    </r>
    <r>
      <rPr>
        <rFont val="Arial"/>
        <b val="0"/>
        <color rgb="FF000000"/>
      </rPr>
      <t>Search for codes and documentation</t>
    </r>
  </si>
  <si>
    <t>H41</t>
  </si>
  <si>
    <r>
      <rPr>
        <rFont val="Arial"/>
        <b/>
        <color theme="1"/>
      </rPr>
      <t>GPS Module</t>
    </r>
    <r>
      <rPr>
        <rFont val="Arial"/>
        <color theme="1"/>
      </rPr>
      <t>: Software Response</t>
    </r>
  </si>
  <si>
    <t>H42</t>
  </si>
  <si>
    <r>
      <rPr>
        <rFont val="Arial"/>
        <b/>
        <color theme="1"/>
      </rPr>
      <t>GPS Module</t>
    </r>
    <r>
      <rPr>
        <rFont val="Arial"/>
        <color theme="1"/>
      </rPr>
      <t>: Smartphone and Internet connection test</t>
    </r>
  </si>
  <si>
    <t>H43</t>
  </si>
  <si>
    <r>
      <rPr>
        <rFont val="Arial"/>
        <b/>
        <color rgb="FF000000"/>
      </rPr>
      <t xml:space="preserve">GPS Module: </t>
    </r>
    <r>
      <rPr>
        <rFont val="Arial"/>
        <b val="0"/>
        <color rgb="FF000000"/>
      </rPr>
      <t>Hardware Interruption Tests</t>
    </r>
  </si>
  <si>
    <t>H44</t>
  </si>
  <si>
    <r>
      <rPr>
        <rFont val="Arial"/>
        <b/>
        <color theme="1"/>
      </rPr>
      <t>Buzzer Module</t>
    </r>
    <r>
      <rPr>
        <rFont val="Arial"/>
        <color theme="1"/>
      </rPr>
      <t>: Search specification - datasheet, pinout, power consumption, etc</t>
    </r>
  </si>
  <si>
    <t>H45</t>
  </si>
  <si>
    <r>
      <rPr>
        <rFont val="Arial"/>
        <b/>
        <color theme="1"/>
      </rPr>
      <t>Buzzer Module</t>
    </r>
    <r>
      <rPr>
        <rFont val="Arial"/>
        <color theme="1"/>
      </rPr>
      <t>: Power tests</t>
    </r>
  </si>
  <si>
    <t>H46</t>
  </si>
  <si>
    <r>
      <rPr>
        <rFont val="Arial"/>
        <b/>
        <color theme="1"/>
      </rPr>
      <t>Buzzer Module</t>
    </r>
    <r>
      <rPr>
        <rFont val="Arial"/>
        <color theme="1"/>
      </rPr>
      <t>: Power consumption tests</t>
    </r>
  </si>
  <si>
    <t>H47</t>
  </si>
  <si>
    <r>
      <rPr>
        <rFont val="Arial"/>
        <b/>
        <color rgb="FF000000"/>
      </rPr>
      <t>Buzzer Module</t>
    </r>
    <r>
      <rPr>
        <rFont val="Arial"/>
        <color rgb="FF000000"/>
      </rPr>
      <t>: Search codes and documentation</t>
    </r>
  </si>
  <si>
    <t>H48</t>
  </si>
  <si>
    <r>
      <rPr>
        <rFont val="Arial"/>
        <b/>
        <color theme="1"/>
      </rPr>
      <t>Buzzer Module</t>
    </r>
    <r>
      <rPr>
        <rFont val="Arial"/>
        <color theme="1"/>
      </rPr>
      <t>: Software response tests</t>
    </r>
  </si>
  <si>
    <t>H49</t>
  </si>
  <si>
    <r>
      <rPr>
        <rFont val="Arial"/>
        <b/>
        <color theme="1"/>
      </rPr>
      <t>Power System</t>
    </r>
    <r>
      <rPr>
        <rFont val="Arial"/>
        <color theme="1"/>
      </rPr>
      <t>: Search specification - datasheet, pinout, power consumption, etc</t>
    </r>
  </si>
  <si>
    <t>H50</t>
  </si>
  <si>
    <r>
      <rPr>
        <rFont val="Arial"/>
        <b/>
        <color theme="1"/>
      </rPr>
      <t>Power System</t>
    </r>
    <r>
      <rPr>
        <rFont val="Arial"/>
        <color theme="1"/>
      </rPr>
      <t>: Battery life analysis</t>
    </r>
  </si>
  <si>
    <t>H51</t>
  </si>
  <si>
    <r>
      <rPr>
        <rFont val="Arial"/>
        <b/>
        <color theme="1"/>
      </rPr>
      <t>Power System</t>
    </r>
    <r>
      <rPr>
        <rFont val="Arial"/>
        <color theme="1"/>
      </rPr>
      <t>: Battery life analysis</t>
    </r>
  </si>
  <si>
    <t>H52</t>
  </si>
  <si>
    <r>
      <rPr>
        <rFont val="Arial"/>
        <b/>
        <color theme="1"/>
      </rPr>
      <t>Power System</t>
    </r>
    <r>
      <rPr>
        <rFont val="Arial"/>
        <color theme="1"/>
      </rPr>
      <t>: Battery life test</t>
    </r>
  </si>
  <si>
    <t>H53</t>
  </si>
  <si>
    <r>
      <rPr>
        <rFont val="Arial"/>
        <b/>
        <color theme="1"/>
      </rPr>
      <t>Power System</t>
    </r>
    <r>
      <rPr>
        <rFont val="Arial"/>
        <color theme="1"/>
      </rPr>
      <t>: Power consumption</t>
    </r>
  </si>
  <si>
    <t>H54</t>
  </si>
  <si>
    <r>
      <rPr>
        <rFont val="Arial"/>
        <b/>
        <color theme="1"/>
      </rPr>
      <t>Power System</t>
    </r>
    <r>
      <rPr>
        <rFont val="Arial"/>
        <color theme="1"/>
      </rPr>
      <t>: Integration test with modules</t>
    </r>
  </si>
  <si>
    <t>Software</t>
  </si>
  <si>
    <t>H55</t>
  </si>
  <si>
    <r>
      <rPr>
        <rFont val="Arial"/>
        <b/>
        <color theme="1"/>
      </rPr>
      <t>Power System</t>
    </r>
    <r>
      <rPr>
        <rFont val="Arial"/>
        <color theme="1"/>
      </rPr>
      <t>: Recharge test</t>
    </r>
  </si>
  <si>
    <t>S1</t>
  </si>
  <si>
    <t>Application business rules definition</t>
  </si>
  <si>
    <t>S2</t>
  </si>
  <si>
    <t>Plan and build use cases</t>
  </si>
  <si>
    <t>S3</t>
  </si>
  <si>
    <t>Create the mobile aplication mockups</t>
  </si>
  <si>
    <t>S4</t>
  </si>
  <si>
    <t>Create the wireframes</t>
  </si>
  <si>
    <t>S5</t>
  </si>
  <si>
    <t xml:space="preserve">Flow chat with users access routine </t>
  </si>
  <si>
    <t>S6</t>
  </si>
  <si>
    <t>Storyboard - Marvel App</t>
  </si>
  <si>
    <t>S7</t>
  </si>
  <si>
    <t xml:space="preserve">Search about Flutter </t>
  </si>
  <si>
    <t>D1</t>
  </si>
  <si>
    <t>Structure the Final Report on Overleaf</t>
  </si>
  <si>
    <t>D2</t>
  </si>
  <si>
    <t>First checkpoint - Blog revision</t>
  </si>
  <si>
    <t>Entrega</t>
  </si>
  <si>
    <t>AV1</t>
  </si>
  <si>
    <t>Checkpoint 1 - 26/09</t>
  </si>
  <si>
    <t>M8</t>
  </si>
  <si>
    <t xml:space="preserve">3D Print - Parts </t>
  </si>
  <si>
    <t>M9</t>
  </si>
  <si>
    <t>Assemble parts</t>
  </si>
  <si>
    <t>I1</t>
  </si>
  <si>
    <r>
      <rPr>
        <rFont val="Arial"/>
        <b/>
        <color theme="1"/>
      </rPr>
      <t>Hardware and Mechanics:</t>
    </r>
    <r>
      <rPr>
        <rFont val="Arial"/>
        <color theme="1"/>
      </rPr>
      <t xml:space="preserve"> Lock test with DC motor</t>
    </r>
  </si>
  <si>
    <t>Enrico e Lucas</t>
  </si>
  <si>
    <t>M10</t>
  </si>
  <si>
    <t>Final adjusts - Mechanics</t>
  </si>
  <si>
    <t>H56</t>
  </si>
  <si>
    <r>
      <rPr>
        <rFont val="Arial"/>
        <b/>
        <color rgb="FF000000"/>
      </rPr>
      <t xml:space="preserve">Bluetooth Module: </t>
    </r>
    <r>
      <rPr>
        <rFont val="Arial"/>
        <b val="0"/>
        <color rgb="FF000000"/>
      </rPr>
      <t xml:space="preserve">Software Modules and Model </t>
    </r>
  </si>
  <si>
    <t>H57</t>
  </si>
  <si>
    <r>
      <rPr>
        <rFont val="Arial"/>
        <b/>
        <color rgb="FF000000"/>
      </rPr>
      <t xml:space="preserve">Bluetooth Module: </t>
    </r>
    <r>
      <rPr>
        <rFont val="Arial"/>
        <b val="0"/>
        <color rgb="FF000000"/>
      </rPr>
      <t>Software Module Programming</t>
    </r>
  </si>
  <si>
    <t>H58</t>
  </si>
  <si>
    <r>
      <rPr>
        <rFont val="Arial"/>
        <b/>
        <color rgb="FF000000"/>
      </rPr>
      <t xml:space="preserve">Bluetooth Module: </t>
    </r>
    <r>
      <rPr>
        <rFont val="Arial"/>
        <b val="0"/>
        <color rgb="FF000000"/>
      </rPr>
      <t>Software Module Tests and adjusts for integration</t>
    </r>
  </si>
  <si>
    <t>H59</t>
  </si>
  <si>
    <r>
      <rPr>
        <rFont val="Arial"/>
        <b/>
        <color rgb="FF000000"/>
      </rPr>
      <t xml:space="preserve">GSM/GPRS Module: </t>
    </r>
    <r>
      <rPr>
        <rFont val="Arial"/>
        <b val="0"/>
        <color rgb="FF000000"/>
      </rPr>
      <t xml:space="preserve">Software Modules and Model </t>
    </r>
  </si>
  <si>
    <t>H60</t>
  </si>
  <si>
    <r>
      <rPr>
        <rFont val="Arial"/>
        <b/>
        <color rgb="FF000000"/>
      </rPr>
      <t xml:space="preserve">GSM/GPRS Module: </t>
    </r>
    <r>
      <rPr>
        <rFont val="Arial"/>
        <b val="0"/>
        <color rgb="FF000000"/>
      </rPr>
      <t>Software Module Programming</t>
    </r>
  </si>
  <si>
    <t>H61</t>
  </si>
  <si>
    <r>
      <rPr>
        <rFont val="Arial"/>
        <b/>
        <color rgb="FF000000"/>
      </rPr>
      <t xml:space="preserve">GSM/GPRS Module: </t>
    </r>
    <r>
      <rPr>
        <rFont val="Arial"/>
        <b val="0"/>
        <color rgb="FF000000"/>
      </rPr>
      <t>Software Module Tests and adjusts for integration</t>
    </r>
  </si>
  <si>
    <t>H62</t>
  </si>
  <si>
    <r>
      <rPr>
        <rFont val="Arial"/>
        <b/>
        <color rgb="FF000000"/>
      </rPr>
      <t xml:space="preserve">GPS Module: </t>
    </r>
    <r>
      <rPr>
        <rFont val="Arial"/>
        <b val="0"/>
        <color rgb="FF000000"/>
      </rPr>
      <t xml:space="preserve">Software Modules and Model </t>
    </r>
  </si>
  <si>
    <t>H63</t>
  </si>
  <si>
    <r>
      <rPr>
        <rFont val="Arial"/>
        <b/>
        <color rgb="FF000000"/>
      </rPr>
      <t xml:space="preserve">GPS Module: </t>
    </r>
    <r>
      <rPr>
        <rFont val="Arial"/>
        <b val="0"/>
        <color rgb="FF000000"/>
      </rPr>
      <t>Software Module Programming</t>
    </r>
  </si>
  <si>
    <t>H64</t>
  </si>
  <si>
    <r>
      <rPr>
        <rFont val="Arial"/>
        <b/>
        <color rgb="FF000000"/>
      </rPr>
      <t xml:space="preserve">GPS Module: </t>
    </r>
    <r>
      <rPr>
        <rFont val="Arial"/>
        <b val="0"/>
        <color rgb="FF000000"/>
      </rPr>
      <t>Software Module Tests and adjusts for integration</t>
    </r>
  </si>
  <si>
    <t>H65</t>
  </si>
  <si>
    <r>
      <rPr>
        <rFont val="Arial"/>
        <b/>
        <color rgb="FF000000"/>
      </rPr>
      <t xml:space="preserve">Buzzer Module: </t>
    </r>
    <r>
      <rPr>
        <rFont val="Arial"/>
        <b val="0"/>
        <color rgb="FF000000"/>
      </rPr>
      <t xml:space="preserve">Software Modules and Model </t>
    </r>
  </si>
  <si>
    <t>H66</t>
  </si>
  <si>
    <r>
      <rPr>
        <rFont val="Arial"/>
        <b/>
        <color rgb="FF000000"/>
      </rPr>
      <t xml:space="preserve">Buzzer Module: </t>
    </r>
    <r>
      <rPr>
        <rFont val="Arial"/>
        <b val="0"/>
        <color rgb="FF000000"/>
      </rPr>
      <t>Software Module Programming</t>
    </r>
  </si>
  <si>
    <t>H67</t>
  </si>
  <si>
    <r>
      <rPr>
        <rFont val="Arial"/>
        <b/>
        <color rgb="FF000000"/>
      </rPr>
      <t xml:space="preserve">Buzzer Module: </t>
    </r>
    <r>
      <rPr>
        <rFont val="Arial"/>
        <b val="0"/>
        <color rgb="FF000000"/>
      </rPr>
      <t>Software Module Tests and adjusts for integration</t>
    </r>
  </si>
  <si>
    <t>H68</t>
  </si>
  <si>
    <r>
      <rPr>
        <rFont val="Arial"/>
        <b/>
        <color theme="1"/>
      </rPr>
      <t>(If necessary)</t>
    </r>
    <r>
      <rPr>
        <rFont val="Arial"/>
        <color theme="1"/>
      </rPr>
      <t xml:space="preserve"> Circuit Board layout</t>
    </r>
  </si>
  <si>
    <t>H69</t>
  </si>
  <si>
    <t>Hardware Modules - Integration</t>
  </si>
  <si>
    <t>H70</t>
  </si>
  <si>
    <t>Hardware Modules Test</t>
  </si>
  <si>
    <t>I2</t>
  </si>
  <si>
    <r>
      <rPr>
        <rFont val="Arial"/>
        <b/>
        <color theme="1"/>
      </rPr>
      <t>Hardware and Software:</t>
    </r>
    <r>
      <rPr>
        <rFont val="Arial"/>
        <color theme="1"/>
      </rPr>
      <t xml:space="preserve"> Specification of functions, inputs, outputs, etc.</t>
    </r>
  </si>
  <si>
    <t>Lucas e Giuliana</t>
  </si>
  <si>
    <t>I3</t>
  </si>
  <si>
    <r>
      <rPr>
        <rFont val="Arial"/>
        <b/>
        <color theme="1"/>
      </rPr>
      <t xml:space="preserve">Hardware and Mechanics: </t>
    </r>
    <r>
      <rPr>
        <rFont val="Arial"/>
        <color theme="1"/>
      </rPr>
      <t>Integration Tests</t>
    </r>
  </si>
  <si>
    <t xml:space="preserve">Lucas e Enrico </t>
  </si>
  <si>
    <t>Hardware Schematics</t>
  </si>
  <si>
    <t xml:space="preserve">Marcelle </t>
  </si>
  <si>
    <t>S8</t>
  </si>
  <si>
    <r>
      <rPr>
        <rFont val="Arial"/>
        <b/>
        <color theme="1"/>
      </rPr>
      <t xml:space="preserve">Backend: </t>
    </r>
    <r>
      <rPr>
        <rFont val="Arial"/>
        <color theme="1"/>
      </rPr>
      <t xml:space="preserve">Search Backend details - Databases, API, Server, CloudServers, etc. </t>
    </r>
  </si>
  <si>
    <t>Marcelle, Enrico</t>
  </si>
  <si>
    <t>S9</t>
  </si>
  <si>
    <r>
      <rPr>
        <rFont val="Arial"/>
        <b/>
        <color theme="1"/>
      </rPr>
      <t>Backend: Tools Search -</t>
    </r>
    <r>
      <rPr>
        <rFont val="Arial"/>
        <color theme="1"/>
      </rPr>
      <t xml:space="preserve"> Choose API's </t>
    </r>
  </si>
  <si>
    <t>S10</t>
  </si>
  <si>
    <r>
      <rPr>
        <rFont val="Arial"/>
        <b/>
        <color theme="1"/>
      </rPr>
      <t>Backend: Tools Search -</t>
    </r>
    <r>
      <rPr>
        <rFont val="Arial"/>
        <color theme="1"/>
      </rPr>
      <t xml:space="preserve"> Define Database</t>
    </r>
  </si>
  <si>
    <t>S11</t>
  </si>
  <si>
    <r>
      <rPr>
        <rFont val="Arial"/>
        <b/>
        <color theme="1"/>
      </rPr>
      <t>Backend: Tools Search -</t>
    </r>
    <r>
      <rPr>
        <rFont val="Arial"/>
        <color theme="1"/>
      </rPr>
      <t xml:space="preserve"> Define Server</t>
    </r>
  </si>
  <si>
    <t>S12</t>
  </si>
  <si>
    <r>
      <rPr>
        <rFont val="Arial"/>
        <b/>
        <color theme="1"/>
      </rPr>
      <t>Backend: Tools Search -</t>
    </r>
    <r>
      <rPr>
        <rFont val="Arial"/>
        <color theme="1"/>
      </rPr>
      <t xml:space="preserve"> Define Storage app</t>
    </r>
  </si>
  <si>
    <t>S13</t>
  </si>
  <si>
    <r>
      <rPr>
        <rFont val="Arial"/>
        <b/>
        <color theme="1"/>
      </rPr>
      <t>Backend: Planning -</t>
    </r>
    <r>
      <rPr>
        <rFont val="Arial"/>
        <color theme="1"/>
      </rPr>
      <t xml:space="preserve"> Create model of Database - SQL or NoSQL</t>
    </r>
  </si>
  <si>
    <t>S14</t>
  </si>
  <si>
    <r>
      <rPr>
        <rFont val="Arial"/>
        <b/>
        <color theme="1"/>
      </rPr>
      <t xml:space="preserve">Backend: Planning - </t>
    </r>
    <r>
      <rPr>
        <rFont val="Arial"/>
        <color theme="1"/>
      </rPr>
      <t>Create diagrams with interaction between API's and other components</t>
    </r>
  </si>
  <si>
    <t>S15</t>
  </si>
  <si>
    <r>
      <rPr>
        <rFont val="Arial"/>
        <b/>
        <color theme="1"/>
      </rPr>
      <t xml:space="preserve">Backend: Planning - </t>
    </r>
    <r>
      <rPr>
        <rFont val="Arial"/>
        <color theme="1"/>
      </rPr>
      <t>Create diagrams with interaction between DB and Components Interactions</t>
    </r>
  </si>
  <si>
    <t>S16</t>
  </si>
  <si>
    <r>
      <rPr>
        <rFont val="Arial"/>
        <b/>
        <color theme="1"/>
      </rPr>
      <t xml:space="preserve">Backend: Planning - </t>
    </r>
    <r>
      <rPr>
        <rFont val="Arial"/>
        <color theme="1"/>
      </rPr>
      <t>Server and User usage flows.</t>
    </r>
  </si>
  <si>
    <t>S17</t>
  </si>
  <si>
    <r>
      <rPr>
        <rFont val="Arial"/>
        <b/>
        <color theme="1"/>
      </rPr>
      <t xml:space="preserve">Backend: Planning - </t>
    </r>
    <r>
      <rPr>
        <rFont val="Arial"/>
        <color theme="1"/>
      </rPr>
      <t>Defining diagrams and interaction flows</t>
    </r>
  </si>
  <si>
    <t>S18</t>
  </si>
  <si>
    <r>
      <rPr>
        <rFont val="Arial"/>
        <b/>
        <color theme="1"/>
      </rPr>
      <t>Backend - Infra:</t>
    </r>
    <r>
      <rPr>
        <rFont val="Arial"/>
        <color theme="1"/>
      </rPr>
      <t xml:space="preserve"> Building Database Infrastructure</t>
    </r>
  </si>
  <si>
    <t>S19</t>
  </si>
  <si>
    <r>
      <rPr>
        <rFont val="Arial"/>
        <b/>
        <color theme="1"/>
      </rPr>
      <t>Backend - Infra:</t>
    </r>
    <r>
      <rPr>
        <rFont val="Arial"/>
        <color theme="1"/>
      </rPr>
      <t xml:space="preserve"> Configuring Database</t>
    </r>
  </si>
  <si>
    <t>S20</t>
  </si>
  <si>
    <r>
      <rPr>
        <rFont val="Arial"/>
        <b/>
        <color theme="1"/>
      </rPr>
      <t>Backend - Infra:</t>
    </r>
    <r>
      <rPr>
        <rFont val="Arial"/>
        <color theme="1"/>
      </rPr>
      <t xml:space="preserve"> Infrastructure - Servers</t>
    </r>
  </si>
  <si>
    <t>S21</t>
  </si>
  <si>
    <r>
      <rPr>
        <rFont val="Arial"/>
        <b/>
        <color rgb="FF000000"/>
      </rPr>
      <t>Backend - Infra</t>
    </r>
    <r>
      <rPr>
        <rFont val="Arial"/>
        <color rgb="FF000000"/>
      </rPr>
      <t>: Configuring Image Database - Storage</t>
    </r>
  </si>
  <si>
    <t>S22</t>
  </si>
  <si>
    <r>
      <rPr>
        <rFont val="Arial"/>
        <b/>
        <color rgb="FF000000"/>
      </rPr>
      <t>Backend - Infra</t>
    </r>
    <r>
      <rPr>
        <rFont val="Arial"/>
        <color rgb="FF000000"/>
      </rPr>
      <t xml:space="preserve">: Coding Image Database - Storage - Storage </t>
    </r>
  </si>
  <si>
    <t>S23</t>
  </si>
  <si>
    <r>
      <rPr>
        <rFont val="Arial"/>
        <b/>
        <color theme="1"/>
      </rPr>
      <t>Backend - Infra</t>
    </r>
    <r>
      <rPr>
        <rFont val="Arial"/>
        <color theme="1"/>
      </rPr>
      <t>: Server configuration - Webserver</t>
    </r>
  </si>
  <si>
    <t>S24</t>
  </si>
  <si>
    <r>
      <rPr>
        <rFont val="Arial"/>
        <b/>
        <color theme="1"/>
      </rPr>
      <t>Backend - Infra</t>
    </r>
    <r>
      <rPr>
        <rFont val="Arial"/>
        <color theme="1"/>
      </rPr>
      <t>: Server codification - Webserver</t>
    </r>
  </si>
  <si>
    <t>S25</t>
  </si>
  <si>
    <r>
      <rPr>
        <rFont val="Arial"/>
        <b/>
        <color theme="1"/>
      </rPr>
      <t>Backend - Infra</t>
    </r>
    <r>
      <rPr>
        <rFont val="Arial"/>
        <color theme="1"/>
      </rPr>
      <t xml:space="preserve">: Server configuration - Authentication </t>
    </r>
  </si>
  <si>
    <t>S26</t>
  </si>
  <si>
    <r>
      <rPr>
        <rFont val="Arial"/>
        <b/>
        <color theme="1"/>
      </rPr>
      <t>Backend - Infra</t>
    </r>
    <r>
      <rPr>
        <rFont val="Arial"/>
        <color theme="1"/>
      </rPr>
      <t>: Server codification - Authentication</t>
    </r>
  </si>
  <si>
    <t>S27</t>
  </si>
  <si>
    <r>
      <rPr>
        <rFont val="Arial"/>
        <b/>
        <color theme="1"/>
      </rPr>
      <t>Backend - Infra</t>
    </r>
    <r>
      <rPr>
        <rFont val="Arial"/>
        <color theme="1"/>
      </rPr>
      <t>: Server configuration - set DNS</t>
    </r>
  </si>
  <si>
    <t>S28</t>
  </si>
  <si>
    <r>
      <rPr>
        <rFont val="Arial"/>
        <b/>
        <color theme="1"/>
      </rPr>
      <t>Backend - Infra</t>
    </r>
    <r>
      <rPr>
        <rFont val="Arial"/>
        <color theme="1"/>
      </rPr>
      <t>: Server codification - set DNS</t>
    </r>
  </si>
  <si>
    <t>S29</t>
  </si>
  <si>
    <r>
      <rPr>
        <rFont val="Arial"/>
        <b/>
        <color theme="1"/>
      </rPr>
      <t>Backend - Infra</t>
    </r>
    <r>
      <rPr>
        <rFont val="Arial"/>
        <color theme="1"/>
      </rPr>
      <t>: Server configuration - Notifications</t>
    </r>
  </si>
  <si>
    <t>S30</t>
  </si>
  <si>
    <r>
      <rPr>
        <rFont val="Arial"/>
        <b/>
        <color theme="1"/>
      </rPr>
      <t>Backend - Infra</t>
    </r>
    <r>
      <rPr>
        <rFont val="Arial"/>
        <color theme="1"/>
      </rPr>
      <t>: Server codification - Notifications</t>
    </r>
  </si>
  <si>
    <t>S31</t>
  </si>
  <si>
    <t>Align the information necessary to each page on Frontend, to link with the Backend.</t>
  </si>
  <si>
    <t>Marcelle, Enrico, Lucas</t>
  </si>
  <si>
    <t>SW - Front</t>
  </si>
  <si>
    <t>S32</t>
  </si>
  <si>
    <r>
      <rPr>
        <rFont val="Arial"/>
        <b/>
        <color theme="1"/>
      </rPr>
      <t>Frontend</t>
    </r>
    <r>
      <rPr>
        <rFont val="Arial"/>
        <color theme="1"/>
      </rPr>
      <t>: develop map screen</t>
    </r>
  </si>
  <si>
    <t>S33</t>
  </si>
  <si>
    <r>
      <rPr>
        <rFont val="Arial"/>
        <b/>
        <color theme="1"/>
      </rPr>
      <t>Frontend</t>
    </r>
    <r>
      <rPr>
        <rFont val="Arial"/>
        <color theme="1"/>
      </rPr>
      <t>: develop authentication screen</t>
    </r>
  </si>
  <si>
    <t>S34</t>
  </si>
  <si>
    <r>
      <rPr>
        <rFont val="Arial"/>
        <b/>
        <color theme="1"/>
      </rPr>
      <t>Frontend</t>
    </r>
    <r>
      <rPr>
        <rFont val="Arial"/>
        <color theme="1"/>
      </rPr>
      <t>: develop monetary transaction screen</t>
    </r>
  </si>
  <si>
    <t>S35</t>
  </si>
  <si>
    <r>
      <rPr>
        <rFont val="Arial"/>
        <b/>
        <color theme="1"/>
      </rPr>
      <t>Frontend</t>
    </r>
    <r>
      <rPr>
        <rFont val="Arial"/>
        <color theme="1"/>
      </rPr>
      <t>: develop tab to define the user</t>
    </r>
  </si>
  <si>
    <t>S36</t>
  </si>
  <si>
    <r>
      <rPr>
        <rFont val="Arial"/>
        <b/>
        <color theme="1"/>
      </rPr>
      <t>Frontend</t>
    </r>
    <r>
      <rPr>
        <rFont val="Arial"/>
        <color theme="1"/>
      </rPr>
      <t>: develop the locator options according with the tab</t>
    </r>
  </si>
  <si>
    <t>S37</t>
  </si>
  <si>
    <r>
      <rPr>
        <rFont val="Arial"/>
        <b/>
        <color theme="1"/>
      </rPr>
      <t>Frontend:</t>
    </r>
    <r>
      <rPr>
        <rFont val="Arial"/>
        <color theme="1"/>
      </rPr>
      <t xml:space="preserve"> develop the tenant options according with the tab</t>
    </r>
  </si>
  <si>
    <t>S38</t>
  </si>
  <si>
    <r>
      <rPr>
        <rFont val="Arial"/>
        <b/>
        <color theme="1"/>
      </rPr>
      <t>Frontend</t>
    </r>
    <r>
      <rPr>
        <rFont val="Arial"/>
        <color theme="1"/>
      </rPr>
      <t>: develop the alarm screen and the pop-up</t>
    </r>
  </si>
  <si>
    <t>S39</t>
  </si>
  <si>
    <r>
      <rPr>
        <rFont val="Arial"/>
        <b/>
        <color theme="1"/>
      </rPr>
      <t xml:space="preserve">Frontend: </t>
    </r>
    <r>
      <rPr>
        <rFont val="Arial"/>
        <color theme="1"/>
      </rPr>
      <t>develop the Travel Screen - informing the price, the travel time and end button</t>
    </r>
  </si>
  <si>
    <t>S40</t>
  </si>
  <si>
    <r>
      <rPr>
        <rFont val="Arial"/>
        <b/>
        <color theme="1"/>
      </rPr>
      <t xml:space="preserve">Frontend: </t>
    </r>
    <r>
      <rPr>
        <rFont val="Arial"/>
        <color theme="1"/>
      </rPr>
      <t>Adjust screen navigation</t>
    </r>
  </si>
  <si>
    <t>S41</t>
  </si>
  <si>
    <r>
      <rPr>
        <rFont val="Arial"/>
        <b/>
        <color theme="1"/>
      </rPr>
      <t xml:space="preserve">Backend: </t>
    </r>
    <r>
      <rPr>
        <rFont val="Arial"/>
        <color theme="1"/>
      </rPr>
      <t>develop monetary transaction system - criptotransactions</t>
    </r>
  </si>
  <si>
    <t>S42</t>
  </si>
  <si>
    <r>
      <rPr>
        <rFont val="Arial"/>
        <b/>
        <color theme="1"/>
      </rPr>
      <t xml:space="preserve">Backend: </t>
    </r>
    <r>
      <rPr>
        <rFont val="Arial"/>
        <color theme="1"/>
      </rPr>
      <t>develop the map with the bike location</t>
    </r>
  </si>
  <si>
    <t>S43</t>
  </si>
  <si>
    <r>
      <rPr>
        <rFont val="Arial"/>
        <b/>
        <color theme="1"/>
      </rPr>
      <t>Backend</t>
    </r>
    <r>
      <rPr>
        <rFont val="Arial"/>
        <color theme="1"/>
      </rPr>
      <t>: develop the geofencing system</t>
    </r>
  </si>
  <si>
    <t>S44</t>
  </si>
  <si>
    <r>
      <rPr>
        <rFont val="Arial"/>
        <b/>
        <color theme="1"/>
      </rPr>
      <t xml:space="preserve">Backend: </t>
    </r>
    <r>
      <rPr>
        <rFont val="Arial"/>
        <color theme="1"/>
      </rPr>
      <t>develop authentication system</t>
    </r>
  </si>
  <si>
    <t>S45</t>
  </si>
  <si>
    <r>
      <rPr>
        <rFont val="Arial"/>
        <b/>
        <color theme="1"/>
      </rPr>
      <t xml:space="preserve">Backend: </t>
    </r>
    <r>
      <rPr>
        <rFont val="Arial"/>
        <color theme="1"/>
      </rPr>
      <t>develop camera system</t>
    </r>
  </si>
  <si>
    <t>S46</t>
  </si>
  <si>
    <t>Iniciate - Integrate Backend with Frontend</t>
  </si>
  <si>
    <t>Enrico, Lucas e Marcelle</t>
  </si>
  <si>
    <t>D3</t>
  </si>
  <si>
    <t>Write the Introduction and resume</t>
  </si>
  <si>
    <t>Enrico, Lucas e Giuliana</t>
  </si>
  <si>
    <t>D4</t>
  </si>
  <si>
    <t>Write Project Functionalities Section</t>
  </si>
  <si>
    <t>D5</t>
  </si>
  <si>
    <t>Write a Project Overview (Embeeded System, Base Station and Communication)</t>
  </si>
  <si>
    <t>D6</t>
  </si>
  <si>
    <t>Final Report: Finalyze Development - Hardware Part</t>
  </si>
  <si>
    <t>D7</t>
  </si>
  <si>
    <t>Final Report: Finalyze Development - Mechanics Part</t>
  </si>
  <si>
    <t>AV2</t>
  </si>
  <si>
    <t>Checkpoint 2 - 17/10</t>
  </si>
  <si>
    <r>
      <rPr>
        <rFont val="Arial"/>
        <b/>
        <color theme="1"/>
      </rPr>
      <t>Frontend</t>
    </r>
    <r>
      <rPr>
        <rFont val="Arial"/>
        <color theme="1"/>
      </rPr>
      <t>: develop QRCode reader screen</t>
    </r>
  </si>
  <si>
    <t>S47</t>
  </si>
  <si>
    <r>
      <rPr>
        <rFont val="Arial"/>
        <b/>
        <color theme="1"/>
      </rPr>
      <t>Frontend</t>
    </r>
    <r>
      <rPr>
        <rFont val="Arial"/>
        <color theme="1"/>
      </rPr>
      <t>: develop travel history screen</t>
    </r>
  </si>
  <si>
    <t>S48</t>
  </si>
  <si>
    <r>
      <rPr>
        <rFont val="Arial"/>
        <b/>
        <color theme="1"/>
      </rPr>
      <t>Frontend</t>
    </r>
    <r>
      <rPr>
        <rFont val="Arial"/>
        <color theme="1"/>
      </rPr>
      <t>: develop  Rating screen</t>
    </r>
  </si>
  <si>
    <t>S49</t>
  </si>
  <si>
    <r>
      <rPr>
        <rFont val="Arial"/>
        <b/>
        <color theme="1"/>
      </rPr>
      <t xml:space="preserve">Frontend: </t>
    </r>
    <r>
      <rPr>
        <rFont val="Arial"/>
        <b val="0"/>
        <color theme="1"/>
      </rPr>
      <t>develop Information Personal screen</t>
    </r>
  </si>
  <si>
    <t>S50</t>
  </si>
  <si>
    <t>Finalyze - integrate Frontend and Backend</t>
  </si>
  <si>
    <t>S51</t>
  </si>
  <si>
    <r>
      <rPr>
        <rFont val="Arial"/>
        <b/>
        <color theme="1"/>
      </rPr>
      <t xml:space="preserve">Backend: </t>
    </r>
    <r>
      <rPr>
        <rFont val="Arial"/>
        <color theme="1"/>
      </rPr>
      <t>develop rating system</t>
    </r>
  </si>
  <si>
    <t>S52</t>
  </si>
  <si>
    <r>
      <rPr>
        <rFont val="Arial"/>
        <b/>
        <color theme="1"/>
      </rPr>
      <t xml:space="preserve">Backend: </t>
    </r>
    <r>
      <rPr>
        <rFont val="Arial"/>
        <color theme="1"/>
      </rPr>
      <t>develop the available user or bikes according with user's rate</t>
    </r>
  </si>
  <si>
    <t>S53</t>
  </si>
  <si>
    <r>
      <rPr>
        <rFont val="Arial"/>
        <b/>
        <color theme="1"/>
      </rPr>
      <t xml:space="preserve">Backend: </t>
    </r>
    <r>
      <rPr>
        <rFont val="Arial"/>
        <color theme="1"/>
      </rPr>
      <t>develop QRCode reader system</t>
    </r>
  </si>
  <si>
    <t>S54</t>
  </si>
  <si>
    <r>
      <rPr>
        <rFont val="Arial"/>
        <b/>
        <color theme="1"/>
      </rPr>
      <t>Backend</t>
    </r>
    <r>
      <rPr>
        <rFont val="Arial"/>
        <color theme="1"/>
      </rPr>
      <t>: Develop the pictures system - to check the bike conditions</t>
    </r>
  </si>
  <si>
    <t>S55</t>
  </si>
  <si>
    <r>
      <rPr>
        <rFont val="Arial"/>
        <b/>
        <color theme="1"/>
      </rPr>
      <t>Backend</t>
    </r>
    <r>
      <rPr>
        <rFont val="Arial"/>
        <color theme="1"/>
      </rPr>
      <t>: implement the rent system - read QRCode and select the bike</t>
    </r>
  </si>
  <si>
    <t>D8</t>
  </si>
  <si>
    <r>
      <rPr>
        <rFont val="Arial"/>
        <b/>
        <color theme="1"/>
      </rPr>
      <t>Final Report:</t>
    </r>
    <r>
      <rPr>
        <rFont val="Arial"/>
        <color theme="1"/>
      </rPr>
      <t xml:space="preserve"> Finalyze Development - Software Part</t>
    </r>
  </si>
  <si>
    <t>D9</t>
  </si>
  <si>
    <r>
      <rPr>
        <rFont val="Arial"/>
        <b/>
        <color theme="1"/>
      </rPr>
      <t>Final Report:</t>
    </r>
    <r>
      <rPr>
        <rFont val="Arial"/>
        <color theme="1"/>
      </rPr>
      <t xml:space="preserve"> Finalyze Development- integration Part</t>
    </r>
  </si>
  <si>
    <t>D10</t>
  </si>
  <si>
    <r>
      <rPr>
        <rFont val="Arial"/>
        <b/>
        <color theme="1"/>
      </rPr>
      <t xml:space="preserve">Final Report: </t>
    </r>
    <r>
      <rPr>
        <rFont val="Arial"/>
        <color theme="1"/>
      </rPr>
      <t>Finalyze the Report - Final Considerations, Bibliograph</t>
    </r>
  </si>
  <si>
    <t>I4</t>
  </si>
  <si>
    <r>
      <rPr>
        <rFont val="Arial"/>
        <b/>
        <color theme="1"/>
      </rPr>
      <t xml:space="preserve">Hardware and software: </t>
    </r>
    <r>
      <rPr>
        <rFont val="Arial"/>
        <color theme="1"/>
      </rPr>
      <t>send GPS location to back-end</t>
    </r>
  </si>
  <si>
    <t>Enrico, Giuliana, Lucas e Marcelle</t>
  </si>
  <si>
    <t>I5</t>
  </si>
  <si>
    <r>
      <rPr>
        <rFont val="Arial"/>
        <b/>
        <color theme="1"/>
      </rPr>
      <t>Hardware and software</t>
    </r>
    <r>
      <rPr>
        <rFont val="Arial"/>
        <color theme="1"/>
      </rPr>
      <t>: send GPS location and test the Geofencing</t>
    </r>
  </si>
  <si>
    <t>I6</t>
  </si>
  <si>
    <r>
      <rPr>
        <rFont val="Arial"/>
        <b/>
        <color theme="1"/>
      </rPr>
      <t xml:space="preserve">Hardware and software: </t>
    </r>
    <r>
      <rPr>
        <rFont val="Arial"/>
        <color theme="1"/>
      </rPr>
      <t xml:space="preserve">send info about the disable lock </t>
    </r>
  </si>
  <si>
    <t>I7</t>
  </si>
  <si>
    <r>
      <rPr>
        <rFont val="Arial"/>
        <b/>
        <color theme="1"/>
      </rPr>
      <t xml:space="preserve">Hardware and software: </t>
    </r>
    <r>
      <rPr>
        <rFont val="Arial"/>
        <color theme="1"/>
      </rPr>
      <t xml:space="preserve">send info about the enable lock </t>
    </r>
  </si>
  <si>
    <t>I8</t>
  </si>
  <si>
    <r>
      <rPr>
        <rFont val="Arial"/>
        <b/>
        <color theme="1"/>
      </rPr>
      <t>Hardware and software:</t>
    </r>
    <r>
      <rPr>
        <rFont val="Arial"/>
        <color theme="1"/>
      </rPr>
      <t xml:space="preserve"> send Alarm notification to back-end</t>
    </r>
  </si>
  <si>
    <t>I9</t>
  </si>
  <si>
    <r>
      <rPr>
        <rFont val="Arial"/>
        <b/>
        <color theme="1"/>
      </rPr>
      <t>Hardware and software</t>
    </r>
    <r>
      <rPr>
        <rFont val="Arial"/>
        <color theme="1"/>
      </rPr>
      <t xml:space="preserve">: send ticket information to the server </t>
    </r>
  </si>
  <si>
    <t>I10</t>
  </si>
  <si>
    <t>Lock system test</t>
  </si>
  <si>
    <t>I11</t>
  </si>
  <si>
    <t>Speed system test</t>
  </si>
  <si>
    <t>I12</t>
  </si>
  <si>
    <t>Geofencing test</t>
  </si>
  <si>
    <t>I13</t>
  </si>
  <si>
    <t>Geolocation test</t>
  </si>
  <si>
    <t>I14</t>
  </si>
  <si>
    <t>Alarm test</t>
  </si>
  <si>
    <t>I15</t>
  </si>
  <si>
    <t>Payment system test</t>
  </si>
  <si>
    <t>I16</t>
  </si>
  <si>
    <t>Renting system test</t>
  </si>
  <si>
    <t>I17</t>
  </si>
  <si>
    <t>User reports test</t>
  </si>
  <si>
    <t>D11</t>
  </si>
  <si>
    <r>
      <rPr>
        <rFont val="Arial"/>
        <b/>
        <color theme="1"/>
      </rPr>
      <t xml:space="preserve">Video: </t>
    </r>
    <r>
      <rPr>
        <rFont val="Arial"/>
        <color theme="1"/>
      </rPr>
      <t>record  the project working</t>
    </r>
  </si>
  <si>
    <t>D12</t>
  </si>
  <si>
    <r>
      <rPr>
        <rFont val="Arial"/>
        <b/>
        <color theme="1"/>
      </rPr>
      <t>Video</t>
    </r>
    <r>
      <rPr>
        <rFont val="Arial"/>
        <color theme="1"/>
      </rPr>
      <t>: edit and finish the video</t>
    </r>
  </si>
  <si>
    <t>AV3</t>
  </si>
  <si>
    <t>Checkpoint 3 - 07/11</t>
  </si>
  <si>
    <t>Iniciate - Correct and Review the Final Report</t>
  </si>
  <si>
    <t>I18</t>
  </si>
  <si>
    <t>Final Hardware adjusts</t>
  </si>
  <si>
    <t>Marcelle, Giuliana, Enrico</t>
  </si>
  <si>
    <t>I19</t>
  </si>
  <si>
    <t>Final software adjusts</t>
  </si>
  <si>
    <t>Marcelle, Lucas, Enrico</t>
  </si>
  <si>
    <t>I20</t>
  </si>
  <si>
    <t>Final Integration adjusts</t>
  </si>
  <si>
    <t>I21</t>
  </si>
  <si>
    <t>Final tests</t>
  </si>
  <si>
    <t>I22</t>
  </si>
  <si>
    <t>Final adjusts</t>
  </si>
  <si>
    <t>AVG</t>
  </si>
  <si>
    <t>Avaliação Final - 28/11</t>
  </si>
  <si>
    <t>Finalyze - Correct and Review the Final Report</t>
  </si>
  <si>
    <t>RT</t>
  </si>
  <si>
    <t>Final Report</t>
  </si>
  <si>
    <t>20 - 26/09</t>
  </si>
  <si>
    <r>
      <rPr>
        <rFont val="Arial"/>
        <b/>
        <color theme="1"/>
      </rPr>
      <t>IDE Arduino:</t>
    </r>
    <r>
      <rPr>
        <rFont val="Arial"/>
        <color theme="1"/>
      </rPr>
      <t xml:space="preserve">  Documentation reading and search tips</t>
    </r>
  </si>
  <si>
    <r>
      <rPr>
        <rFont val="Arial"/>
        <b/>
        <color theme="1"/>
      </rPr>
      <t>IDE Arduino:</t>
    </r>
    <r>
      <rPr>
        <rFont val="Arial"/>
        <color theme="1"/>
      </rPr>
      <t xml:space="preserve"> Merge with GIT</t>
    </r>
  </si>
  <si>
    <r>
      <rPr>
        <rFont val="Arial"/>
        <b/>
        <color theme="1"/>
      </rPr>
      <t>DC Motor:</t>
    </r>
    <r>
      <rPr>
        <rFont val="Arial"/>
        <color theme="1"/>
      </rPr>
      <t xml:space="preserve"> Search Specifications - datasheet, pinout, module need analysis, etc.</t>
    </r>
  </si>
  <si>
    <r>
      <rPr>
        <rFont val="Arial"/>
        <b/>
        <color theme="1"/>
      </rPr>
      <t>DC Motor:</t>
    </r>
    <r>
      <rPr>
        <rFont val="Arial"/>
        <color theme="1"/>
      </rPr>
      <t xml:space="preserve"> DC Motor Power Tests</t>
    </r>
  </si>
  <si>
    <r>
      <rPr>
        <rFont val="Arial"/>
        <b/>
        <color theme="1"/>
      </rPr>
      <t xml:space="preserve">DC Motor: </t>
    </r>
    <r>
      <rPr>
        <rFont val="Arial"/>
        <color theme="1"/>
      </rPr>
      <t>DC Motor Power Consumption Test</t>
    </r>
  </si>
  <si>
    <r>
      <rPr>
        <rFont val="Arial"/>
        <b/>
        <color theme="1"/>
      </rPr>
      <t>DC Motor:</t>
    </r>
    <r>
      <rPr>
        <rFont val="Arial"/>
        <color theme="1"/>
      </rPr>
      <t xml:space="preserve"> Lookup for existing codes and Software Response tests</t>
    </r>
  </si>
  <si>
    <r>
      <rPr>
        <rFont val="Arial"/>
        <b/>
        <color rgb="FF000000"/>
      </rPr>
      <t xml:space="preserve">DC Motor: </t>
    </r>
    <r>
      <rPr>
        <rFont val="Arial"/>
        <b val="0"/>
        <color rgb="FF000000"/>
      </rPr>
      <t>Software Modeling and Modularization</t>
    </r>
  </si>
  <si>
    <r>
      <rPr>
        <rFont val="Arial"/>
        <b/>
        <color rgb="FF000000"/>
      </rPr>
      <t xml:space="preserve">DC Motor: </t>
    </r>
    <r>
      <rPr>
        <rFont val="Arial"/>
        <b val="0"/>
        <color rgb="FF000000"/>
      </rPr>
      <t>Software Module Programming</t>
    </r>
  </si>
  <si>
    <r>
      <rPr>
        <rFont val="Arial"/>
        <b/>
        <color rgb="FF000000"/>
      </rPr>
      <t xml:space="preserve">DC motor: </t>
    </r>
    <r>
      <rPr>
        <rFont val="Arial"/>
        <b val="0"/>
        <color rgb="FF000000"/>
      </rPr>
      <t>Software module testing and adjusted for integration</t>
    </r>
  </si>
  <si>
    <r>
      <rPr>
        <rFont val="Arial"/>
        <b/>
        <color theme="1"/>
      </rPr>
      <t xml:space="preserve">Voltage Regulator: </t>
    </r>
    <r>
      <rPr>
        <rFont val="Arial"/>
        <color theme="1"/>
      </rPr>
      <t>Research and Analysis options</t>
    </r>
  </si>
  <si>
    <r>
      <rPr>
        <rFont val="Arial"/>
        <b/>
        <color theme="1"/>
      </rPr>
      <t xml:space="preserve">Voltage Regulator: </t>
    </r>
    <r>
      <rPr>
        <rFont val="Arial"/>
        <color theme="1"/>
      </rPr>
      <t>Search Specifications - datasheet, pinout, etc</t>
    </r>
  </si>
  <si>
    <r>
      <rPr>
        <rFont val="Arial"/>
        <b/>
        <color theme="1"/>
      </rPr>
      <t>Voltage Regulator:</t>
    </r>
    <r>
      <rPr>
        <rFont val="Arial"/>
        <color theme="1"/>
      </rPr>
      <t xml:space="preserve"> Autonomy Calculations</t>
    </r>
  </si>
  <si>
    <r>
      <rPr>
        <rFont val="Arial"/>
        <b/>
        <color theme="1"/>
      </rPr>
      <t>Voltage Regulator</t>
    </r>
    <r>
      <rPr>
        <rFont val="Arial"/>
        <color theme="1"/>
      </rPr>
      <t>: Power Test</t>
    </r>
  </si>
  <si>
    <r>
      <rPr>
        <rFont val="Arial"/>
        <b/>
        <color theme="1"/>
      </rPr>
      <t>Voltage Regulator</t>
    </r>
    <r>
      <rPr>
        <rFont val="Arial"/>
        <color theme="1"/>
      </rPr>
      <t>: Autonomy Test</t>
    </r>
  </si>
  <si>
    <r>
      <rPr>
        <rFont val="Arial"/>
        <b/>
        <color theme="1"/>
      </rPr>
      <t>Voltage Regulator</t>
    </r>
    <r>
      <rPr>
        <rFont val="Arial"/>
        <color theme="1"/>
      </rPr>
      <t>: Power Consumption Test</t>
    </r>
  </si>
  <si>
    <r>
      <rPr>
        <rFont val="Arial"/>
        <b/>
        <color theme="1"/>
      </rPr>
      <t>Gyroscope Module</t>
    </r>
    <r>
      <rPr>
        <rFont val="Arial"/>
        <color theme="1"/>
      </rPr>
      <t>: Search Specifications - datasheet, pinout, etc</t>
    </r>
  </si>
  <si>
    <r>
      <rPr>
        <rFont val="Arial"/>
        <b/>
        <color theme="1"/>
      </rPr>
      <t>Gyroscope Module</t>
    </r>
    <r>
      <rPr>
        <rFont val="Arial"/>
        <color theme="1"/>
      </rPr>
      <t>: Power Test</t>
    </r>
  </si>
  <si>
    <r>
      <rPr>
        <rFont val="Arial"/>
        <b/>
        <color theme="1"/>
      </rPr>
      <t>Gyroscope Module</t>
    </r>
    <r>
      <rPr>
        <rFont val="Arial"/>
        <color theme="1"/>
      </rPr>
      <t>: Power Consumption Test</t>
    </r>
  </si>
  <si>
    <r>
      <rPr>
        <rFont val="Arial"/>
        <b/>
        <color theme="1"/>
      </rPr>
      <t>Gyroscope Module</t>
    </r>
    <r>
      <rPr>
        <rFont val="Arial"/>
        <color theme="1"/>
      </rPr>
      <t>: Code and Documentation Search</t>
    </r>
  </si>
  <si>
    <r>
      <rPr>
        <rFont val="Arial"/>
        <b/>
        <color theme="1"/>
      </rPr>
      <t>Gyroscope Module</t>
    </r>
    <r>
      <rPr>
        <rFont val="Arial"/>
        <color theme="1"/>
      </rPr>
      <t>: Software ResponseTest</t>
    </r>
  </si>
  <si>
    <r>
      <rPr>
        <rFont val="Arial"/>
        <b/>
        <color theme="1"/>
      </rPr>
      <t>Gyroscope Module</t>
    </r>
    <r>
      <rPr>
        <rFont val="Arial"/>
        <color theme="1"/>
      </rPr>
      <t>:  Connection Test</t>
    </r>
  </si>
  <si>
    <r>
      <rPr>
        <rFont val="Arial"/>
        <b/>
        <color theme="1"/>
      </rPr>
      <t>Gyroscope Module</t>
    </r>
    <r>
      <rPr>
        <rFont val="Arial"/>
        <color theme="1"/>
      </rPr>
      <t>: Hardware Interruption Testing</t>
    </r>
  </si>
  <si>
    <r>
      <rPr>
        <rFont val="Arial"/>
        <b/>
        <color theme="1"/>
      </rPr>
      <t xml:space="preserve">Bluetooth Module: </t>
    </r>
    <r>
      <rPr>
        <rFont val="Arial"/>
        <color theme="1"/>
      </rPr>
      <t>Search Specifications - datasheet, pinout, etc</t>
    </r>
  </si>
  <si>
    <r>
      <rPr>
        <rFont val="Arial"/>
        <b/>
        <color theme="1"/>
      </rPr>
      <t xml:space="preserve">Bluetooth Module: </t>
    </r>
    <r>
      <rPr>
        <rFont val="Arial"/>
        <color theme="1"/>
      </rPr>
      <t>Power Test</t>
    </r>
  </si>
  <si>
    <r>
      <rPr>
        <rFont val="Arial"/>
        <b/>
        <color theme="1"/>
      </rPr>
      <t>Bluetooth Module:</t>
    </r>
    <r>
      <rPr>
        <rFont val="Arial"/>
        <color theme="1"/>
      </rPr>
      <t xml:space="preserve"> Power Consumption Test</t>
    </r>
  </si>
  <si>
    <r>
      <rPr>
        <rFont val="Arial"/>
        <b/>
        <color rgb="FF000000"/>
      </rPr>
      <t xml:space="preserve">Bluetooth Module: </t>
    </r>
    <r>
      <rPr>
        <rFont val="Arial"/>
        <b val="0"/>
        <color rgb="FF000000"/>
      </rPr>
      <t>Code and Documentation Search</t>
    </r>
  </si>
  <si>
    <r>
      <rPr>
        <rFont val="Arial"/>
        <b/>
        <color theme="1"/>
      </rPr>
      <t xml:space="preserve">Bluetooth Module: </t>
    </r>
    <r>
      <rPr>
        <rFont val="Arial"/>
        <color theme="1"/>
      </rPr>
      <t>Software ResponseTest</t>
    </r>
  </si>
  <si>
    <r>
      <rPr>
        <rFont val="Arial"/>
        <b/>
        <color theme="1"/>
      </rPr>
      <t xml:space="preserve">Bluetooth Module: </t>
    </r>
    <r>
      <rPr>
        <rFont val="Arial"/>
        <color theme="1"/>
      </rPr>
      <t>SmartPhone Connection Test</t>
    </r>
  </si>
  <si>
    <r>
      <rPr>
        <rFont val="Arial"/>
        <b/>
        <color rgb="FF000000"/>
      </rPr>
      <t xml:space="preserve">Bluetooth Module: </t>
    </r>
    <r>
      <rPr>
        <rFont val="Arial"/>
        <b val="0"/>
        <color rgb="FF000000"/>
      </rPr>
      <t>Hardware Interruption Testing</t>
    </r>
  </si>
  <si>
    <r>
      <rPr>
        <rFont val="Arial"/>
        <b/>
        <color theme="1"/>
      </rPr>
      <t xml:space="preserve">GSM/GPRS Module: </t>
    </r>
    <r>
      <rPr>
        <rFont val="Arial"/>
        <color theme="1"/>
      </rPr>
      <t>Search Specifications - datasheet, pinout, etc</t>
    </r>
  </si>
  <si>
    <r>
      <rPr>
        <rFont val="Arial"/>
        <b/>
        <color theme="1"/>
      </rPr>
      <t xml:space="preserve">GSM/GPRS Module:  </t>
    </r>
    <r>
      <rPr>
        <rFont val="Arial"/>
        <color theme="1"/>
      </rPr>
      <t xml:space="preserve">Power Test </t>
    </r>
  </si>
  <si>
    <r>
      <rPr>
        <rFont val="Arial"/>
        <b/>
        <color theme="1"/>
      </rPr>
      <t xml:space="preserve">GSM/GPRS Module:  </t>
    </r>
    <r>
      <rPr>
        <rFont val="Arial"/>
        <color theme="1"/>
      </rPr>
      <t xml:space="preserve">Power Comsuption Test </t>
    </r>
  </si>
  <si>
    <r>
      <rPr>
        <rFont val="Arial"/>
        <b/>
        <color rgb="FF000000"/>
      </rPr>
      <t xml:space="preserve">GSM/GPRS Module: </t>
    </r>
    <r>
      <rPr>
        <rFont val="Arial"/>
        <b val="0"/>
        <color rgb="FF000000"/>
      </rPr>
      <t>Conde and documentation Search</t>
    </r>
  </si>
  <si>
    <r>
      <rPr>
        <rFont val="Arial"/>
        <b/>
        <color theme="1"/>
      </rPr>
      <t xml:space="preserve">GSM/GPRS Module: </t>
    </r>
    <r>
      <rPr>
        <rFont val="Arial"/>
        <color theme="1"/>
      </rPr>
      <t>Software Response Test</t>
    </r>
  </si>
  <si>
    <r>
      <rPr>
        <rFont val="Arial"/>
        <b/>
        <color theme="1"/>
      </rPr>
      <t xml:space="preserve">GSM/GPRS Module:  </t>
    </r>
    <r>
      <rPr>
        <rFont val="Arial"/>
        <color theme="1"/>
      </rPr>
      <t>Smartphone Connection Test</t>
    </r>
  </si>
  <si>
    <r>
      <rPr>
        <rFont val="Arial"/>
        <b/>
        <color rgb="FF000000"/>
      </rPr>
      <t xml:space="preserve">GSM/GPRS Module:  </t>
    </r>
    <r>
      <rPr>
        <rFont val="Arial"/>
        <b val="0"/>
        <color rgb="FF000000"/>
      </rPr>
      <t>Hardware Interruption Testing</t>
    </r>
  </si>
  <si>
    <r>
      <rPr>
        <rFont val="Arial"/>
        <b/>
        <color theme="1"/>
      </rPr>
      <t>GPS Module</t>
    </r>
    <r>
      <rPr>
        <rFont val="Arial"/>
        <color theme="1"/>
      </rPr>
      <t>: Search Specification - datasheet, pinout, etc.</t>
    </r>
  </si>
  <si>
    <r>
      <rPr>
        <rFont val="Arial"/>
        <b/>
        <color theme="1"/>
      </rPr>
      <t>GPS Module</t>
    </r>
    <r>
      <rPr>
        <rFont val="Arial"/>
        <color theme="1"/>
      </rPr>
      <t>: Power Test</t>
    </r>
  </si>
  <si>
    <r>
      <rPr>
        <rFont val="Arial"/>
        <b/>
        <color theme="1"/>
      </rPr>
      <t>GPS Module</t>
    </r>
    <r>
      <rPr>
        <rFont val="Arial"/>
        <color theme="1"/>
      </rPr>
      <t>: Power Consumption Test</t>
    </r>
  </si>
  <si>
    <r>
      <rPr>
        <rFont val="Arial"/>
        <b/>
        <color rgb="FF000000"/>
      </rPr>
      <t xml:space="preserve">GPS Module: </t>
    </r>
    <r>
      <rPr>
        <rFont val="Arial"/>
        <b val="0"/>
        <color rgb="FF000000"/>
      </rPr>
      <t>Search for codes and documentation</t>
    </r>
  </si>
  <si>
    <r>
      <rPr>
        <rFont val="Arial"/>
        <b/>
        <color theme="1"/>
      </rPr>
      <t>GPS Module</t>
    </r>
    <r>
      <rPr>
        <rFont val="Arial"/>
        <color theme="1"/>
      </rPr>
      <t>: Software Response</t>
    </r>
  </si>
  <si>
    <r>
      <rPr>
        <rFont val="Arial"/>
        <b/>
        <color theme="1"/>
      </rPr>
      <t>GPS Module</t>
    </r>
    <r>
      <rPr>
        <rFont val="Arial"/>
        <color theme="1"/>
      </rPr>
      <t>: Smartphone and Internet connection test</t>
    </r>
  </si>
  <si>
    <r>
      <rPr>
        <rFont val="Arial"/>
        <b/>
        <color rgb="FF000000"/>
      </rPr>
      <t xml:space="preserve">GPS Module: </t>
    </r>
    <r>
      <rPr>
        <rFont val="Arial"/>
        <b val="0"/>
        <color rgb="FF000000"/>
      </rPr>
      <t>Hardware Interruption Tests</t>
    </r>
  </si>
  <si>
    <r>
      <rPr>
        <rFont val="Arial"/>
        <b/>
        <color theme="1"/>
      </rPr>
      <t>Buzzer Module</t>
    </r>
    <r>
      <rPr>
        <rFont val="Arial"/>
        <color theme="1"/>
      </rPr>
      <t>: Search specification - datasheet, pinout, power consumption, etc</t>
    </r>
  </si>
  <si>
    <r>
      <rPr>
        <rFont val="Arial"/>
        <b/>
        <color theme="1"/>
      </rPr>
      <t>Buzzer Module</t>
    </r>
    <r>
      <rPr>
        <rFont val="Arial"/>
        <color theme="1"/>
      </rPr>
      <t>: Power tests</t>
    </r>
  </si>
  <si>
    <r>
      <rPr>
        <rFont val="Arial"/>
        <b/>
        <color theme="1"/>
      </rPr>
      <t>Buzzer Module</t>
    </r>
    <r>
      <rPr>
        <rFont val="Arial"/>
        <color theme="1"/>
      </rPr>
      <t>: Power consumption tests</t>
    </r>
  </si>
  <si>
    <r>
      <rPr>
        <rFont val="Arial"/>
        <b/>
        <color rgb="FF000000"/>
      </rPr>
      <t>Buzzer Module</t>
    </r>
    <r>
      <rPr>
        <rFont val="Arial"/>
        <color rgb="FF000000"/>
      </rPr>
      <t>: Search codes and documentation</t>
    </r>
  </si>
  <si>
    <r>
      <rPr>
        <rFont val="Arial"/>
        <b/>
        <color theme="1"/>
      </rPr>
      <t>Buzzer Module</t>
    </r>
    <r>
      <rPr>
        <rFont val="Arial"/>
        <color theme="1"/>
      </rPr>
      <t>: Software response tests</t>
    </r>
  </si>
  <si>
    <r>
      <rPr>
        <rFont val="Arial"/>
        <b/>
        <color theme="1"/>
      </rPr>
      <t>Power System</t>
    </r>
    <r>
      <rPr>
        <rFont val="Arial"/>
        <color theme="1"/>
      </rPr>
      <t>: Search specification - datasheet, pinout, power consumption, etc</t>
    </r>
  </si>
  <si>
    <r>
      <rPr>
        <rFont val="Arial"/>
        <b/>
        <color theme="1"/>
      </rPr>
      <t>Power System</t>
    </r>
    <r>
      <rPr>
        <rFont val="Arial"/>
        <color theme="1"/>
      </rPr>
      <t>: Battery life analysis</t>
    </r>
  </si>
  <si>
    <r>
      <rPr>
        <rFont val="Arial"/>
        <b/>
        <color theme="1"/>
      </rPr>
      <t>Power System</t>
    </r>
    <r>
      <rPr>
        <rFont val="Arial"/>
        <color theme="1"/>
      </rPr>
      <t>: Battery life analysis</t>
    </r>
  </si>
  <si>
    <r>
      <rPr>
        <rFont val="Arial"/>
        <b/>
        <color theme="1"/>
      </rPr>
      <t>Power System</t>
    </r>
    <r>
      <rPr>
        <rFont val="Arial"/>
        <color theme="1"/>
      </rPr>
      <t>: Battery life test</t>
    </r>
  </si>
  <si>
    <r>
      <rPr>
        <rFont val="Arial"/>
        <b/>
        <color theme="1"/>
      </rPr>
      <t>Power System</t>
    </r>
    <r>
      <rPr>
        <rFont val="Arial"/>
        <color theme="1"/>
      </rPr>
      <t>: Power consumption</t>
    </r>
  </si>
  <si>
    <r>
      <rPr>
        <rFont val="Arial"/>
        <b/>
        <color theme="1"/>
      </rPr>
      <t>Power System</t>
    </r>
    <r>
      <rPr>
        <rFont val="Arial"/>
        <color theme="1"/>
      </rPr>
      <t>: Integration test with modules</t>
    </r>
  </si>
  <si>
    <r>
      <rPr>
        <rFont val="Arial"/>
        <b/>
        <color theme="1"/>
      </rPr>
      <t>Power System</t>
    </r>
    <r>
      <rPr>
        <rFont val="Arial"/>
        <color theme="1"/>
      </rPr>
      <t>: Recharge test</t>
    </r>
  </si>
  <si>
    <t>Create the mobile aplication sketches</t>
  </si>
  <si>
    <r>
      <rPr>
        <rFont val="Arial"/>
        <b/>
        <color theme="1"/>
      </rPr>
      <t>Hardware and Mechanics:</t>
    </r>
    <r>
      <rPr>
        <rFont val="Arial"/>
        <color theme="1"/>
      </rPr>
      <t xml:space="preserve"> Lock test with DC motor</t>
    </r>
  </si>
  <si>
    <r>
      <rPr>
        <rFont val="Arial"/>
        <b/>
        <color rgb="FF000000"/>
      </rPr>
      <t xml:space="preserve">Bluetooth Module: </t>
    </r>
    <r>
      <rPr>
        <rFont val="Arial"/>
        <b val="0"/>
        <color rgb="FF000000"/>
      </rPr>
      <t xml:space="preserve">Software Modules and Model </t>
    </r>
  </si>
  <si>
    <r>
      <rPr>
        <rFont val="Arial"/>
        <b/>
        <color rgb="FF000000"/>
      </rPr>
      <t xml:space="preserve">Bluetooth Module: </t>
    </r>
    <r>
      <rPr>
        <rFont val="Arial"/>
        <b val="0"/>
        <color rgb="FF000000"/>
      </rPr>
      <t>Software Module Programming</t>
    </r>
  </si>
  <si>
    <r>
      <rPr>
        <rFont val="Arial"/>
        <b/>
        <color rgb="FF000000"/>
      </rPr>
      <t xml:space="preserve">Bluetooth Module: </t>
    </r>
    <r>
      <rPr>
        <rFont val="Arial"/>
        <b val="0"/>
        <color rgb="FF000000"/>
      </rPr>
      <t>Software Module Tests and adjusts for integration</t>
    </r>
  </si>
  <si>
    <r>
      <rPr>
        <rFont val="Arial"/>
        <b/>
        <color rgb="FF000000"/>
      </rPr>
      <t xml:space="preserve">GSM/GPRS Module: </t>
    </r>
    <r>
      <rPr>
        <rFont val="Arial"/>
        <b val="0"/>
        <color rgb="FF000000"/>
      </rPr>
      <t xml:space="preserve">Software Modules and Model </t>
    </r>
  </si>
  <si>
    <r>
      <rPr>
        <rFont val="Arial"/>
        <b/>
        <color rgb="FF000000"/>
      </rPr>
      <t xml:space="preserve">GSM/GPRS Module: </t>
    </r>
    <r>
      <rPr>
        <rFont val="Arial"/>
        <b val="0"/>
        <color rgb="FF000000"/>
      </rPr>
      <t>Software Module Programming</t>
    </r>
  </si>
  <si>
    <r>
      <rPr>
        <rFont val="Arial"/>
        <b/>
        <color rgb="FF000000"/>
      </rPr>
      <t xml:space="preserve">GSM/GPRS Module: </t>
    </r>
    <r>
      <rPr>
        <rFont val="Arial"/>
        <b val="0"/>
        <color rgb="FF000000"/>
      </rPr>
      <t>Software Module Tests and adjusts for integration</t>
    </r>
  </si>
  <si>
    <r>
      <rPr>
        <rFont val="Arial"/>
        <b/>
        <color rgb="FF000000"/>
      </rPr>
      <t xml:space="preserve">GPS Module: </t>
    </r>
    <r>
      <rPr>
        <rFont val="Arial"/>
        <b val="0"/>
        <color rgb="FF000000"/>
      </rPr>
      <t xml:space="preserve">Software Modules and Model </t>
    </r>
  </si>
  <si>
    <r>
      <rPr>
        <rFont val="Arial"/>
        <b/>
        <color rgb="FF000000"/>
      </rPr>
      <t xml:space="preserve">GPS Module: </t>
    </r>
    <r>
      <rPr>
        <rFont val="Arial"/>
        <b val="0"/>
        <color rgb="FF000000"/>
      </rPr>
      <t>Software Module Programming</t>
    </r>
  </si>
  <si>
    <r>
      <rPr>
        <rFont val="Arial"/>
        <b/>
        <color rgb="FF000000"/>
      </rPr>
      <t xml:space="preserve">GPS Module: </t>
    </r>
    <r>
      <rPr>
        <rFont val="Arial"/>
        <b val="0"/>
        <color rgb="FF000000"/>
      </rPr>
      <t>Software Module Tests and adjusts for integration</t>
    </r>
  </si>
  <si>
    <r>
      <rPr>
        <rFont val="Arial"/>
        <b/>
        <color rgb="FF000000"/>
      </rPr>
      <t xml:space="preserve">Buzzer Module: </t>
    </r>
    <r>
      <rPr>
        <rFont val="Arial"/>
        <b val="0"/>
        <color rgb="FF000000"/>
      </rPr>
      <t xml:space="preserve">Software Modules and Model </t>
    </r>
  </si>
  <si>
    <r>
      <rPr>
        <rFont val="Arial"/>
        <b/>
        <color rgb="FF000000"/>
      </rPr>
      <t xml:space="preserve">Buzzer Module: </t>
    </r>
    <r>
      <rPr>
        <rFont val="Arial"/>
        <b val="0"/>
        <color rgb="FF000000"/>
      </rPr>
      <t>Software Module Programming</t>
    </r>
  </si>
  <si>
    <r>
      <rPr>
        <rFont val="Arial"/>
        <b/>
        <color rgb="FF000000"/>
      </rPr>
      <t xml:space="preserve">Buzzer Module: </t>
    </r>
    <r>
      <rPr>
        <rFont val="Arial"/>
        <b val="0"/>
        <color rgb="FF000000"/>
      </rPr>
      <t>Software Module Tests and adjusts for integration</t>
    </r>
  </si>
  <si>
    <r>
      <rPr>
        <rFont val="Arial"/>
        <b/>
        <color theme="1"/>
      </rPr>
      <t>(If necessary)</t>
    </r>
    <r>
      <rPr>
        <rFont val="Arial"/>
        <color theme="1"/>
      </rPr>
      <t xml:space="preserve"> Circuit Board layout</t>
    </r>
  </si>
  <si>
    <r>
      <rPr>
        <rFont val="Arial"/>
        <b/>
        <color theme="1"/>
      </rPr>
      <t>Hardware and Software:</t>
    </r>
    <r>
      <rPr>
        <rFont val="Arial"/>
        <color theme="1"/>
      </rPr>
      <t xml:space="preserve"> Specification of functions, inputs, outputs, etc.</t>
    </r>
  </si>
  <si>
    <r>
      <rPr>
        <rFont val="Arial"/>
        <b/>
        <color theme="1"/>
      </rPr>
      <t xml:space="preserve">Hardware and Mechanics: </t>
    </r>
    <r>
      <rPr>
        <rFont val="Arial"/>
        <color theme="1"/>
      </rPr>
      <t>Integration Tests</t>
    </r>
  </si>
  <si>
    <r>
      <rPr>
        <rFont val="Arial"/>
        <b/>
        <color theme="1"/>
      </rPr>
      <t xml:space="preserve">Backend: </t>
    </r>
    <r>
      <rPr>
        <rFont val="Arial"/>
        <color theme="1"/>
      </rPr>
      <t xml:space="preserve">Search Backend details - Databases, API, Server, CloudServers, etc. </t>
    </r>
  </si>
  <si>
    <r>
      <rPr>
        <rFont val="Arial"/>
        <b/>
        <color theme="1"/>
      </rPr>
      <t>Backend: Tools Search -</t>
    </r>
    <r>
      <rPr>
        <rFont val="Arial"/>
        <color theme="1"/>
      </rPr>
      <t xml:space="preserve"> Choose API's </t>
    </r>
  </si>
  <si>
    <r>
      <rPr>
        <rFont val="Arial"/>
        <b/>
        <color theme="1"/>
      </rPr>
      <t>Backend: Tools Search -</t>
    </r>
    <r>
      <rPr>
        <rFont val="Arial"/>
        <color theme="1"/>
      </rPr>
      <t xml:space="preserve"> Define Database</t>
    </r>
  </si>
  <si>
    <r>
      <rPr>
        <rFont val="Arial"/>
        <b/>
        <color theme="1"/>
      </rPr>
      <t>Backend: Tools Search -</t>
    </r>
    <r>
      <rPr>
        <rFont val="Arial"/>
        <color theme="1"/>
      </rPr>
      <t xml:space="preserve"> Define Server</t>
    </r>
  </si>
  <si>
    <r>
      <rPr>
        <rFont val="Arial"/>
        <b/>
        <color theme="1"/>
      </rPr>
      <t>Backend: Tools Search -</t>
    </r>
    <r>
      <rPr>
        <rFont val="Arial"/>
        <color theme="1"/>
      </rPr>
      <t xml:space="preserve"> Define Storage app</t>
    </r>
  </si>
  <si>
    <r>
      <rPr>
        <rFont val="Arial"/>
        <b/>
        <color theme="1"/>
      </rPr>
      <t>Backend: Planning -</t>
    </r>
    <r>
      <rPr>
        <rFont val="Arial"/>
        <color theme="1"/>
      </rPr>
      <t xml:space="preserve"> Create model of Database - SQL or NoSQL</t>
    </r>
  </si>
  <si>
    <r>
      <rPr>
        <rFont val="Arial"/>
        <b/>
        <color theme="1"/>
      </rPr>
      <t xml:space="preserve">Backend: Planning - </t>
    </r>
    <r>
      <rPr>
        <rFont val="Arial"/>
        <color theme="1"/>
      </rPr>
      <t>Create diagrams with interaction between API's and other components</t>
    </r>
  </si>
  <si>
    <r>
      <rPr>
        <rFont val="Arial"/>
        <b/>
        <color theme="1"/>
      </rPr>
      <t xml:space="preserve">Backend: Planning - </t>
    </r>
    <r>
      <rPr>
        <rFont val="Arial"/>
        <color theme="1"/>
      </rPr>
      <t>Create diagrams with interaction between DB and Components Interactions</t>
    </r>
  </si>
  <si>
    <r>
      <rPr>
        <rFont val="Arial"/>
        <b/>
        <color theme="1"/>
      </rPr>
      <t xml:space="preserve">Backend: Planning - </t>
    </r>
    <r>
      <rPr>
        <rFont val="Arial"/>
        <color theme="1"/>
      </rPr>
      <t>Server and User usage flows.</t>
    </r>
  </si>
  <si>
    <r>
      <rPr>
        <rFont val="Arial"/>
        <b/>
        <color theme="1"/>
      </rPr>
      <t xml:space="preserve">Backend: Planning - </t>
    </r>
    <r>
      <rPr>
        <rFont val="Arial"/>
        <color theme="1"/>
      </rPr>
      <t>Defining diagrams and interaction flows</t>
    </r>
  </si>
  <si>
    <r>
      <rPr>
        <rFont val="Arial"/>
        <b/>
        <color theme="1"/>
      </rPr>
      <t>Backend - Infra:</t>
    </r>
    <r>
      <rPr>
        <rFont val="Arial"/>
        <color theme="1"/>
      </rPr>
      <t xml:space="preserve"> Building Database Infrastructure</t>
    </r>
  </si>
  <si>
    <r>
      <rPr>
        <rFont val="Arial"/>
        <b/>
        <color theme="1"/>
      </rPr>
      <t>Backend - Infra:</t>
    </r>
    <r>
      <rPr>
        <rFont val="Arial"/>
        <color theme="1"/>
      </rPr>
      <t xml:space="preserve"> Configuring Database</t>
    </r>
  </si>
  <si>
    <r>
      <rPr>
        <rFont val="Arial"/>
        <b/>
        <color theme="1"/>
      </rPr>
      <t>Backend - Infra:</t>
    </r>
    <r>
      <rPr>
        <rFont val="Arial"/>
        <color theme="1"/>
      </rPr>
      <t xml:space="preserve"> Infrastructure - Servers</t>
    </r>
  </si>
  <si>
    <r>
      <rPr>
        <rFont val="Arial"/>
        <b/>
        <color rgb="FF000000"/>
      </rPr>
      <t>Backend - Infra</t>
    </r>
    <r>
      <rPr>
        <rFont val="Arial"/>
        <color rgb="FF000000"/>
      </rPr>
      <t>: Configuring Image Database - Storage</t>
    </r>
  </si>
  <si>
    <r>
      <rPr>
        <rFont val="Arial"/>
        <b/>
        <color rgb="FF000000"/>
      </rPr>
      <t>Backend - Infra</t>
    </r>
    <r>
      <rPr>
        <rFont val="Arial"/>
        <color rgb="FF000000"/>
      </rPr>
      <t xml:space="preserve">: Coding Image Database - Storage - Storage </t>
    </r>
  </si>
  <si>
    <r>
      <rPr>
        <rFont val="Arial"/>
        <b/>
        <color theme="1"/>
      </rPr>
      <t>Backend - Infra</t>
    </r>
    <r>
      <rPr>
        <rFont val="Arial"/>
        <color theme="1"/>
      </rPr>
      <t>: Server configuration - Webserver</t>
    </r>
  </si>
  <si>
    <r>
      <rPr>
        <rFont val="Arial"/>
        <b/>
        <color theme="1"/>
      </rPr>
      <t>Backend - Infra</t>
    </r>
    <r>
      <rPr>
        <rFont val="Arial"/>
        <color theme="1"/>
      </rPr>
      <t>: Server codification - Webserver</t>
    </r>
  </si>
  <si>
    <r>
      <rPr>
        <rFont val="Arial"/>
        <b/>
        <color theme="1"/>
      </rPr>
      <t>Backend - Infra</t>
    </r>
    <r>
      <rPr>
        <rFont val="Arial"/>
        <color theme="1"/>
      </rPr>
      <t xml:space="preserve">: Server configuration - Authentication </t>
    </r>
  </si>
  <si>
    <r>
      <rPr>
        <rFont val="Arial"/>
        <b/>
        <color theme="1"/>
      </rPr>
      <t>Backend - Infra</t>
    </r>
    <r>
      <rPr>
        <rFont val="Arial"/>
        <color theme="1"/>
      </rPr>
      <t>: Server codification - Authentication</t>
    </r>
  </si>
  <si>
    <r>
      <rPr>
        <rFont val="Arial"/>
        <b/>
        <color theme="1"/>
      </rPr>
      <t>Backend - Infra</t>
    </r>
    <r>
      <rPr>
        <rFont val="Arial"/>
        <color theme="1"/>
      </rPr>
      <t>: Server configuration - set DNS</t>
    </r>
  </si>
  <si>
    <r>
      <rPr>
        <rFont val="Arial"/>
        <b/>
        <color theme="1"/>
      </rPr>
      <t>Backend - Infra</t>
    </r>
    <r>
      <rPr>
        <rFont val="Arial"/>
        <color theme="1"/>
      </rPr>
      <t>: Server codification - set DNS</t>
    </r>
  </si>
  <si>
    <r>
      <rPr>
        <rFont val="Arial"/>
        <b/>
        <color theme="1"/>
      </rPr>
      <t>Backend - Infra</t>
    </r>
    <r>
      <rPr>
        <rFont val="Arial"/>
        <color theme="1"/>
      </rPr>
      <t>: Server configuration - Notifications</t>
    </r>
  </si>
  <si>
    <r>
      <rPr>
        <rFont val="Arial"/>
        <b/>
        <color theme="1"/>
      </rPr>
      <t>Backend - Infra</t>
    </r>
    <r>
      <rPr>
        <rFont val="Arial"/>
        <color theme="1"/>
      </rPr>
      <t>: Server codification - Notifications</t>
    </r>
  </si>
  <si>
    <r>
      <rPr>
        <rFont val="Arial"/>
        <b/>
        <color theme="1"/>
      </rPr>
      <t>Frontend</t>
    </r>
    <r>
      <rPr>
        <rFont val="Arial"/>
        <color theme="1"/>
      </rPr>
      <t>: develop map screen</t>
    </r>
  </si>
  <si>
    <r>
      <rPr>
        <rFont val="Arial"/>
        <b/>
        <color theme="1"/>
      </rPr>
      <t>Frontend</t>
    </r>
    <r>
      <rPr>
        <rFont val="Arial"/>
        <color theme="1"/>
      </rPr>
      <t>: develop authentication screen</t>
    </r>
  </si>
  <si>
    <r>
      <rPr>
        <rFont val="Arial"/>
        <b/>
        <color theme="1"/>
      </rPr>
      <t>Frontend</t>
    </r>
    <r>
      <rPr>
        <rFont val="Arial"/>
        <color theme="1"/>
      </rPr>
      <t>: develop monetary transaction screen</t>
    </r>
  </si>
  <si>
    <r>
      <rPr>
        <rFont val="Arial"/>
        <b/>
        <color theme="1"/>
      </rPr>
      <t>Frontend</t>
    </r>
    <r>
      <rPr>
        <rFont val="Arial"/>
        <color theme="1"/>
      </rPr>
      <t>: develop tab to define the user</t>
    </r>
  </si>
  <si>
    <r>
      <rPr>
        <rFont val="Arial"/>
        <b/>
        <color theme="1"/>
      </rPr>
      <t>Frontend</t>
    </r>
    <r>
      <rPr>
        <rFont val="Arial"/>
        <color theme="1"/>
      </rPr>
      <t>: develop the locator options according with the tab</t>
    </r>
  </si>
  <si>
    <r>
      <rPr>
        <rFont val="Arial"/>
        <b/>
        <color theme="1"/>
      </rPr>
      <t>Frontend:</t>
    </r>
    <r>
      <rPr>
        <rFont val="Arial"/>
        <color theme="1"/>
      </rPr>
      <t xml:space="preserve"> develop the tenant options according with the tab</t>
    </r>
  </si>
  <si>
    <r>
      <rPr>
        <rFont val="Arial"/>
        <b/>
        <color theme="1"/>
      </rPr>
      <t>Frontend</t>
    </r>
    <r>
      <rPr>
        <rFont val="Arial"/>
        <color theme="1"/>
      </rPr>
      <t>: develop the alarm screen and the pop-up</t>
    </r>
  </si>
  <si>
    <r>
      <rPr>
        <rFont val="Arial"/>
        <b/>
        <color theme="1"/>
      </rPr>
      <t xml:space="preserve">Frontend: </t>
    </r>
    <r>
      <rPr>
        <rFont val="Arial"/>
        <color theme="1"/>
      </rPr>
      <t>develop the Travel Screen - informing the price, the travel time and end button</t>
    </r>
  </si>
  <si>
    <r>
      <rPr>
        <rFont val="Arial"/>
        <b/>
        <color theme="1"/>
      </rPr>
      <t xml:space="preserve">Frontend: </t>
    </r>
    <r>
      <rPr>
        <rFont val="Arial"/>
        <color theme="1"/>
      </rPr>
      <t>Adjust screen navigation</t>
    </r>
  </si>
  <si>
    <r>
      <rPr>
        <rFont val="Arial"/>
        <b/>
        <color theme="1"/>
      </rPr>
      <t xml:space="preserve">Backend: </t>
    </r>
    <r>
      <rPr>
        <rFont val="Arial"/>
        <color theme="1"/>
      </rPr>
      <t>develop monetary transaction system - criptotransactions</t>
    </r>
  </si>
  <si>
    <r>
      <rPr>
        <rFont val="Arial"/>
        <b/>
        <color theme="1"/>
      </rPr>
      <t xml:space="preserve">Backend: </t>
    </r>
    <r>
      <rPr>
        <rFont val="Arial"/>
        <color theme="1"/>
      </rPr>
      <t>develop the map with the bike location</t>
    </r>
  </si>
  <si>
    <r>
      <rPr>
        <rFont val="Arial"/>
        <b/>
        <color theme="1"/>
      </rPr>
      <t>Backend</t>
    </r>
    <r>
      <rPr>
        <rFont val="Arial"/>
        <color theme="1"/>
      </rPr>
      <t>: develop the geofencing system</t>
    </r>
  </si>
  <si>
    <r>
      <rPr>
        <rFont val="Arial"/>
        <b/>
        <color theme="1"/>
      </rPr>
      <t xml:space="preserve">Backend: </t>
    </r>
    <r>
      <rPr>
        <rFont val="Arial"/>
        <color theme="1"/>
      </rPr>
      <t>develop authentication system</t>
    </r>
  </si>
  <si>
    <r>
      <rPr>
        <rFont val="Arial"/>
        <b/>
        <color theme="1"/>
      </rPr>
      <t xml:space="preserve">Backend: </t>
    </r>
    <r>
      <rPr>
        <rFont val="Arial"/>
        <color theme="1"/>
      </rPr>
      <t>develop camera system</t>
    </r>
  </si>
  <si>
    <t>Second checkpoint - Blog revision</t>
  </si>
  <si>
    <r>
      <rPr>
        <rFont val="Arial"/>
        <b/>
        <color theme="1"/>
      </rPr>
      <t>Frontend</t>
    </r>
    <r>
      <rPr>
        <rFont val="Arial"/>
        <color theme="1"/>
      </rPr>
      <t>: develop QRCode reader screen</t>
    </r>
  </si>
  <si>
    <r>
      <rPr>
        <rFont val="Arial"/>
        <b/>
        <color theme="1"/>
      </rPr>
      <t>Frontend</t>
    </r>
    <r>
      <rPr>
        <rFont val="Arial"/>
        <color theme="1"/>
      </rPr>
      <t>: develop travel history screen</t>
    </r>
  </si>
  <si>
    <r>
      <rPr>
        <rFont val="Arial"/>
        <b/>
        <color theme="1"/>
      </rPr>
      <t>Frontend</t>
    </r>
    <r>
      <rPr>
        <rFont val="Arial"/>
        <color theme="1"/>
      </rPr>
      <t>: develop  Rating screen</t>
    </r>
  </si>
  <si>
    <r>
      <rPr>
        <rFont val="Arial"/>
        <b/>
        <color theme="1"/>
      </rPr>
      <t xml:space="preserve">Frontend: </t>
    </r>
    <r>
      <rPr>
        <rFont val="Arial"/>
        <b val="0"/>
        <color theme="1"/>
      </rPr>
      <t>develop Information Personal screen</t>
    </r>
  </si>
  <si>
    <r>
      <rPr>
        <rFont val="Arial"/>
        <b/>
        <color theme="1"/>
      </rPr>
      <t xml:space="preserve">Backend: </t>
    </r>
    <r>
      <rPr>
        <rFont val="Arial"/>
        <color theme="1"/>
      </rPr>
      <t>develop rating system</t>
    </r>
  </si>
  <si>
    <r>
      <rPr>
        <rFont val="Arial"/>
        <b/>
        <color theme="1"/>
      </rPr>
      <t xml:space="preserve">Backend: </t>
    </r>
    <r>
      <rPr>
        <rFont val="Arial"/>
        <color theme="1"/>
      </rPr>
      <t>develop the available user or bikes according with user's rate</t>
    </r>
  </si>
  <si>
    <r>
      <rPr>
        <rFont val="Arial"/>
        <b/>
        <color theme="1"/>
      </rPr>
      <t xml:space="preserve">Backend: </t>
    </r>
    <r>
      <rPr>
        <rFont val="Arial"/>
        <color theme="1"/>
      </rPr>
      <t>develop QRCode reader system</t>
    </r>
  </si>
  <si>
    <r>
      <rPr>
        <rFont val="Arial"/>
        <b/>
        <color theme="1"/>
      </rPr>
      <t>Backend</t>
    </r>
    <r>
      <rPr>
        <rFont val="Arial"/>
        <color theme="1"/>
      </rPr>
      <t>: Develop the pictures system - to check the bike conditions</t>
    </r>
  </si>
  <si>
    <t>S56</t>
  </si>
  <si>
    <r>
      <rPr>
        <rFont val="Arial"/>
        <b/>
        <color theme="1"/>
      </rPr>
      <t>Backend</t>
    </r>
    <r>
      <rPr>
        <rFont val="Arial"/>
        <color theme="1"/>
      </rPr>
      <t>: implement the rent system - read QRCode and select the bike</t>
    </r>
  </si>
  <si>
    <r>
      <rPr>
        <rFont val="Arial"/>
        <b/>
        <color theme="1"/>
      </rPr>
      <t>Final Report:</t>
    </r>
    <r>
      <rPr>
        <rFont val="Arial"/>
        <color theme="1"/>
      </rPr>
      <t xml:space="preserve"> Finalyze Development - Software Part</t>
    </r>
  </si>
  <si>
    <r>
      <rPr>
        <rFont val="Arial"/>
        <b/>
        <color theme="1"/>
      </rPr>
      <t>Final Report:</t>
    </r>
    <r>
      <rPr>
        <rFont val="Arial"/>
        <color theme="1"/>
      </rPr>
      <t xml:space="preserve"> Finalyze Development- integration Part</t>
    </r>
  </si>
  <si>
    <r>
      <rPr>
        <rFont val="Arial"/>
        <b/>
        <color theme="1"/>
      </rPr>
      <t xml:space="preserve">Final Report: </t>
    </r>
    <r>
      <rPr>
        <rFont val="Arial"/>
        <color theme="1"/>
      </rPr>
      <t>Finalyze the Report - Final Considerations, Bibliograph</t>
    </r>
  </si>
  <si>
    <r>
      <rPr>
        <rFont val="Arial"/>
        <b/>
        <color theme="1"/>
      </rPr>
      <t xml:space="preserve">Hardware and software: </t>
    </r>
    <r>
      <rPr>
        <rFont val="Arial"/>
        <color theme="1"/>
      </rPr>
      <t>send GPS location to back-end</t>
    </r>
  </si>
  <si>
    <r>
      <rPr>
        <rFont val="Arial"/>
        <b/>
        <color theme="1"/>
      </rPr>
      <t>Hardware and software</t>
    </r>
    <r>
      <rPr>
        <rFont val="Arial"/>
        <color theme="1"/>
      </rPr>
      <t>: send GPS location and test the Geofencing</t>
    </r>
  </si>
  <si>
    <r>
      <rPr>
        <rFont val="Arial"/>
        <b/>
        <color theme="1"/>
      </rPr>
      <t xml:space="preserve">Hardware and software: </t>
    </r>
    <r>
      <rPr>
        <rFont val="Arial"/>
        <color theme="1"/>
      </rPr>
      <t xml:space="preserve">send info about the disable lock </t>
    </r>
  </si>
  <si>
    <r>
      <rPr>
        <rFont val="Arial"/>
        <b/>
        <color theme="1"/>
      </rPr>
      <t xml:space="preserve">Hardware and software: </t>
    </r>
    <r>
      <rPr>
        <rFont val="Arial"/>
        <color theme="1"/>
      </rPr>
      <t xml:space="preserve">send info about the enable lock </t>
    </r>
  </si>
  <si>
    <r>
      <rPr>
        <rFont val="Arial"/>
        <b/>
        <color theme="1"/>
      </rPr>
      <t>Hardware and software:</t>
    </r>
    <r>
      <rPr>
        <rFont val="Arial"/>
        <color theme="1"/>
      </rPr>
      <t xml:space="preserve"> send Alarm notification to back-end</t>
    </r>
  </si>
  <si>
    <r>
      <rPr>
        <rFont val="Arial"/>
        <b/>
        <color theme="1"/>
      </rPr>
      <t>Hardware and software</t>
    </r>
    <r>
      <rPr>
        <rFont val="Arial"/>
        <color theme="1"/>
      </rPr>
      <t xml:space="preserve">: send ticket information to the server </t>
    </r>
  </si>
  <si>
    <t>D13</t>
  </si>
  <si>
    <r>
      <rPr>
        <rFont val="Arial"/>
        <b/>
        <color theme="1"/>
      </rPr>
      <t xml:space="preserve">Video: </t>
    </r>
    <r>
      <rPr>
        <rFont val="Arial"/>
        <color theme="1"/>
      </rPr>
      <t>record  the project working</t>
    </r>
  </si>
  <si>
    <t>D14</t>
  </si>
  <si>
    <r>
      <rPr>
        <rFont val="Arial"/>
        <b/>
        <color theme="1"/>
      </rPr>
      <t>Video</t>
    </r>
    <r>
      <rPr>
        <rFont val="Arial"/>
        <color theme="1"/>
      </rPr>
      <t>: edit and finish the video</t>
    </r>
  </si>
  <si>
    <t>D15</t>
  </si>
  <si>
    <t>Third checkpoint - Blog revision</t>
  </si>
  <si>
    <t>D16</t>
  </si>
  <si>
    <t>D17</t>
  </si>
  <si>
    <t>Final Report - 12/12</t>
  </si>
  <si>
    <t>Estimated hours</t>
  </si>
  <si>
    <t>Estimated Difference</t>
  </si>
  <si>
    <r>
      <rPr>
        <rFont val="Arial"/>
        <b/>
        <color theme="1"/>
      </rPr>
      <t>IDE Arduino:</t>
    </r>
    <r>
      <rPr>
        <rFont val="Arial"/>
        <color theme="1"/>
      </rPr>
      <t xml:space="preserve">  Documentation reading and search tips</t>
    </r>
  </si>
  <si>
    <r>
      <rPr>
        <rFont val="Arial"/>
        <b/>
        <color theme="1"/>
      </rPr>
      <t>IDE Arduino:</t>
    </r>
    <r>
      <rPr>
        <rFont val="Arial"/>
        <color theme="1"/>
      </rPr>
      <t xml:space="preserve"> Merge with GIT</t>
    </r>
  </si>
  <si>
    <r>
      <rPr>
        <rFont val="Arial"/>
        <b/>
        <color theme="1"/>
      </rPr>
      <t>DC Motor:</t>
    </r>
    <r>
      <rPr>
        <rFont val="Arial"/>
        <color theme="1"/>
      </rPr>
      <t xml:space="preserve"> Search Specifications - datasheet, pinout, module need analysis, etc.</t>
    </r>
  </si>
  <si>
    <r>
      <rPr>
        <rFont val="Arial"/>
        <b/>
        <color theme="1"/>
      </rPr>
      <t>DC Motor:</t>
    </r>
    <r>
      <rPr>
        <rFont val="Arial"/>
        <color theme="1"/>
      </rPr>
      <t xml:space="preserve"> DC Motor Power Tests</t>
    </r>
  </si>
  <si>
    <r>
      <rPr>
        <rFont val="Arial"/>
        <b/>
        <color theme="1"/>
      </rPr>
      <t xml:space="preserve">DC Motor: </t>
    </r>
    <r>
      <rPr>
        <rFont val="Arial"/>
        <color theme="1"/>
      </rPr>
      <t>DC Motor Power Consumption Test</t>
    </r>
  </si>
  <si>
    <r>
      <rPr>
        <rFont val="Arial"/>
        <b/>
        <color theme="1"/>
      </rPr>
      <t>DC Motor:</t>
    </r>
    <r>
      <rPr>
        <rFont val="Arial"/>
        <color theme="1"/>
      </rPr>
      <t xml:space="preserve"> Lookup for existing codes and Software Response tests</t>
    </r>
  </si>
  <si>
    <r>
      <rPr>
        <rFont val="Arial"/>
        <b/>
        <color rgb="FF000000"/>
      </rPr>
      <t xml:space="preserve">DC Motor: </t>
    </r>
    <r>
      <rPr>
        <rFont val="Arial"/>
        <b val="0"/>
        <color rgb="FF000000"/>
      </rPr>
      <t>Software Modeling and Modularization</t>
    </r>
  </si>
  <si>
    <r>
      <rPr>
        <rFont val="Arial"/>
        <b/>
        <color rgb="FF000000"/>
      </rPr>
      <t xml:space="preserve">DC Motor: </t>
    </r>
    <r>
      <rPr>
        <rFont val="Arial"/>
        <b val="0"/>
        <color rgb="FF000000"/>
      </rPr>
      <t>Software Module Programming</t>
    </r>
  </si>
  <si>
    <r>
      <rPr>
        <rFont val="Arial"/>
        <b/>
        <color rgb="FF000000"/>
      </rPr>
      <t xml:space="preserve">DC motor: </t>
    </r>
    <r>
      <rPr>
        <rFont val="Arial"/>
        <b val="0"/>
        <color rgb="FF000000"/>
      </rPr>
      <t>Software module testing and adjusted for integration</t>
    </r>
  </si>
  <si>
    <r>
      <rPr>
        <rFont val="Arial"/>
        <b/>
        <color theme="1"/>
      </rPr>
      <t xml:space="preserve">Voltage Regulator: </t>
    </r>
    <r>
      <rPr>
        <rFont val="Arial"/>
        <color theme="1"/>
      </rPr>
      <t>Research and Analysis options</t>
    </r>
  </si>
  <si>
    <r>
      <rPr>
        <rFont val="Arial"/>
        <b/>
        <color theme="1"/>
      </rPr>
      <t xml:space="preserve">Voltage Regulator: </t>
    </r>
    <r>
      <rPr>
        <rFont val="Arial"/>
        <color theme="1"/>
      </rPr>
      <t>Search Specifications - datasheet, pinout, etc</t>
    </r>
  </si>
  <si>
    <t xml:space="preserve"> </t>
  </si>
  <si>
    <r>
      <rPr>
        <rFont val="Arial"/>
        <b/>
        <color theme="1"/>
      </rPr>
      <t>Voltage Regulator:</t>
    </r>
    <r>
      <rPr>
        <rFont val="Arial"/>
        <color theme="1"/>
      </rPr>
      <t xml:space="preserve"> Autonomy Calculations</t>
    </r>
  </si>
  <si>
    <r>
      <rPr>
        <rFont val="Arial"/>
        <b/>
        <color theme="1"/>
      </rPr>
      <t>Voltage Regulator</t>
    </r>
    <r>
      <rPr>
        <rFont val="Arial"/>
        <color theme="1"/>
      </rPr>
      <t>: Power Test</t>
    </r>
  </si>
  <si>
    <r>
      <rPr>
        <rFont val="Arial"/>
        <b/>
        <color theme="1"/>
      </rPr>
      <t>Voltage Regulator</t>
    </r>
    <r>
      <rPr>
        <rFont val="Arial"/>
        <color theme="1"/>
      </rPr>
      <t>: Autonomy Test</t>
    </r>
  </si>
  <si>
    <r>
      <rPr>
        <rFont val="Arial"/>
        <b/>
        <color theme="1"/>
      </rPr>
      <t>Voltage Regulator</t>
    </r>
    <r>
      <rPr>
        <rFont val="Arial"/>
        <color theme="1"/>
      </rPr>
      <t>: Power Consumption Test</t>
    </r>
  </si>
  <si>
    <r>
      <rPr>
        <rFont val="Arial"/>
        <b/>
        <color theme="1"/>
      </rPr>
      <t>Gyroscope Module</t>
    </r>
    <r>
      <rPr>
        <rFont val="Arial"/>
        <color theme="1"/>
      </rPr>
      <t>: Search Specifications - datasheet, pinout, etc</t>
    </r>
  </si>
  <si>
    <r>
      <rPr>
        <rFont val="Arial"/>
        <b/>
        <color theme="1"/>
      </rPr>
      <t>Gyroscope Module</t>
    </r>
    <r>
      <rPr>
        <rFont val="Arial"/>
        <color theme="1"/>
      </rPr>
      <t>: Power Test</t>
    </r>
  </si>
  <si>
    <r>
      <rPr>
        <rFont val="Arial"/>
        <b/>
        <color theme="1"/>
      </rPr>
      <t>Gyroscope Module</t>
    </r>
    <r>
      <rPr>
        <rFont val="Arial"/>
        <color theme="1"/>
      </rPr>
      <t>: Power Consumption Test</t>
    </r>
  </si>
  <si>
    <r>
      <rPr>
        <rFont val="Arial"/>
        <b/>
        <color theme="1"/>
      </rPr>
      <t>Gyroscope Module</t>
    </r>
    <r>
      <rPr>
        <rFont val="Arial"/>
        <color theme="1"/>
      </rPr>
      <t>: Code and Documentation Search</t>
    </r>
  </si>
  <si>
    <r>
      <rPr>
        <rFont val="Arial"/>
        <b/>
        <color theme="1"/>
      </rPr>
      <t>Gyroscope Module</t>
    </r>
    <r>
      <rPr>
        <rFont val="Arial"/>
        <color theme="1"/>
      </rPr>
      <t>: Software ResponseTest</t>
    </r>
  </si>
  <si>
    <r>
      <rPr>
        <rFont val="Arial"/>
        <b/>
        <color theme="1"/>
      </rPr>
      <t>Gyroscope Module</t>
    </r>
    <r>
      <rPr>
        <rFont val="Arial"/>
        <color theme="1"/>
      </rPr>
      <t>: Accurate and Connection Test</t>
    </r>
  </si>
  <si>
    <r>
      <rPr>
        <rFont val="Arial"/>
        <b/>
        <color theme="1"/>
      </rPr>
      <t>Gyroscope Module</t>
    </r>
    <r>
      <rPr>
        <rFont val="Arial"/>
        <color theme="1"/>
      </rPr>
      <t>: Hardware Interruption Testing</t>
    </r>
  </si>
  <si>
    <r>
      <rPr>
        <rFont val="Arial"/>
        <b/>
        <color theme="1"/>
      </rPr>
      <t xml:space="preserve">Bluetooth Module: </t>
    </r>
    <r>
      <rPr>
        <rFont val="Arial"/>
        <color theme="1"/>
      </rPr>
      <t>Search Specifications - datasheet, pinout, etc</t>
    </r>
  </si>
  <si>
    <r>
      <rPr>
        <rFont val="Arial"/>
        <b/>
        <color theme="1"/>
      </rPr>
      <t xml:space="preserve">Bluetooth Module: </t>
    </r>
    <r>
      <rPr>
        <rFont val="Arial"/>
        <color theme="1"/>
      </rPr>
      <t>Power Test</t>
    </r>
  </si>
  <si>
    <r>
      <rPr>
        <rFont val="Arial"/>
        <b/>
        <color theme="1"/>
      </rPr>
      <t>Bluetooth Module:</t>
    </r>
    <r>
      <rPr>
        <rFont val="Arial"/>
        <color theme="1"/>
      </rPr>
      <t xml:space="preserve"> Power Consumption Test</t>
    </r>
  </si>
  <si>
    <r>
      <rPr>
        <rFont val="Arial"/>
        <b/>
        <color rgb="FF000000"/>
      </rPr>
      <t xml:space="preserve">Bluetooth Module: </t>
    </r>
    <r>
      <rPr>
        <rFont val="Arial"/>
        <b val="0"/>
        <color rgb="FF000000"/>
      </rPr>
      <t>Code and Documentation Search</t>
    </r>
  </si>
  <si>
    <r>
      <rPr>
        <rFont val="Arial"/>
        <b/>
        <color theme="1"/>
      </rPr>
      <t xml:space="preserve">Bluetooth Module: </t>
    </r>
    <r>
      <rPr>
        <rFont val="Arial"/>
        <color theme="1"/>
      </rPr>
      <t>Software ResponseTest</t>
    </r>
  </si>
  <si>
    <r>
      <rPr>
        <rFont val="Arial"/>
        <b/>
        <color theme="1"/>
      </rPr>
      <t xml:space="preserve">Bluetooth Module: </t>
    </r>
    <r>
      <rPr>
        <rFont val="Arial"/>
        <color theme="1"/>
      </rPr>
      <t>SmartPhone Connection Test</t>
    </r>
  </si>
  <si>
    <r>
      <rPr>
        <rFont val="Arial"/>
        <b/>
        <color rgb="FF000000"/>
      </rPr>
      <t xml:space="preserve">Bluetooth Module: </t>
    </r>
    <r>
      <rPr>
        <rFont val="Arial"/>
        <b val="0"/>
        <color rgb="FF000000"/>
      </rPr>
      <t>Hardware Interruption Testing</t>
    </r>
  </si>
  <si>
    <r>
      <rPr>
        <rFont val="Arial"/>
        <b/>
        <color theme="1"/>
      </rPr>
      <t xml:space="preserve">GSM/GPRS Module: </t>
    </r>
    <r>
      <rPr>
        <rFont val="Arial"/>
        <color theme="1"/>
      </rPr>
      <t>Search Specifications - datasheet, pinout, etc</t>
    </r>
  </si>
  <si>
    <r>
      <rPr>
        <rFont val="Arial"/>
        <b/>
        <color theme="1"/>
      </rPr>
      <t xml:space="preserve">GSM/GPRS Module:  </t>
    </r>
    <r>
      <rPr>
        <rFont val="Arial"/>
        <color theme="1"/>
      </rPr>
      <t xml:space="preserve">Power Test </t>
    </r>
  </si>
  <si>
    <r>
      <rPr>
        <rFont val="Arial"/>
        <b/>
        <color theme="1"/>
      </rPr>
      <t xml:space="preserve">GSM/GPRS Module:  </t>
    </r>
    <r>
      <rPr>
        <rFont val="Arial"/>
        <color theme="1"/>
      </rPr>
      <t xml:space="preserve">Power Comsuption Test </t>
    </r>
  </si>
  <si>
    <r>
      <rPr>
        <rFont val="Arial"/>
        <b/>
        <color rgb="FF000000"/>
      </rPr>
      <t xml:space="preserve">GSM/GPRS Module: </t>
    </r>
    <r>
      <rPr>
        <rFont val="Arial"/>
        <b val="0"/>
        <color rgb="FF000000"/>
      </rPr>
      <t>Code and documentation Search</t>
    </r>
  </si>
  <si>
    <r>
      <rPr>
        <rFont val="Arial"/>
        <b/>
        <color theme="1"/>
      </rPr>
      <t xml:space="preserve">GSM/GPRS Module: </t>
    </r>
    <r>
      <rPr>
        <rFont val="Arial"/>
        <color theme="1"/>
      </rPr>
      <t>Software Response Test</t>
    </r>
  </si>
  <si>
    <r>
      <rPr>
        <rFont val="Arial"/>
        <b/>
        <color theme="1"/>
      </rPr>
      <t xml:space="preserve">GSM/GPRS Module:  </t>
    </r>
    <r>
      <rPr>
        <rFont val="Arial"/>
        <color theme="1"/>
      </rPr>
      <t>Smartphone Connection Test</t>
    </r>
  </si>
  <si>
    <r>
      <rPr>
        <rFont val="Arial"/>
        <b/>
        <color rgb="FF000000"/>
      </rPr>
      <t xml:space="preserve">GSM/GPRS Module:  </t>
    </r>
    <r>
      <rPr>
        <rFont val="Arial"/>
        <b val="0"/>
        <color rgb="FF000000"/>
      </rPr>
      <t>Hardware Interruption Testing</t>
    </r>
  </si>
  <si>
    <r>
      <rPr>
        <rFont val="Arial"/>
        <b/>
        <color theme="1"/>
      </rPr>
      <t>GPS Module</t>
    </r>
    <r>
      <rPr>
        <rFont val="Arial"/>
        <color theme="1"/>
      </rPr>
      <t>: Search Specification - datasheet, pinout, etc.</t>
    </r>
  </si>
  <si>
    <r>
      <rPr>
        <rFont val="Arial"/>
        <b/>
        <color theme="1"/>
      </rPr>
      <t>GPS Module</t>
    </r>
    <r>
      <rPr>
        <rFont val="Arial"/>
        <color theme="1"/>
      </rPr>
      <t>: Power Test</t>
    </r>
  </si>
  <si>
    <r>
      <rPr>
        <rFont val="Arial"/>
        <b/>
        <color theme="1"/>
      </rPr>
      <t>GPS Module</t>
    </r>
    <r>
      <rPr>
        <rFont val="Arial"/>
        <color theme="1"/>
      </rPr>
      <t>: Power Consumption Test</t>
    </r>
  </si>
  <si>
    <r>
      <rPr>
        <rFont val="Arial"/>
        <b/>
        <color rgb="FF000000"/>
      </rPr>
      <t xml:space="preserve">GPS Module: </t>
    </r>
    <r>
      <rPr>
        <rFont val="Arial"/>
        <b val="0"/>
        <color rgb="FF000000"/>
      </rPr>
      <t>Search for codes and documentation</t>
    </r>
  </si>
  <si>
    <r>
      <rPr>
        <rFont val="Arial"/>
        <b/>
        <color theme="1"/>
      </rPr>
      <t>GPS Module</t>
    </r>
    <r>
      <rPr>
        <rFont val="Arial"/>
        <color theme="1"/>
      </rPr>
      <t>: Software Response</t>
    </r>
  </si>
  <si>
    <r>
      <rPr>
        <rFont val="Arial"/>
        <b/>
        <color theme="1"/>
      </rPr>
      <t>GPS Module</t>
    </r>
    <r>
      <rPr>
        <rFont val="Arial"/>
        <color theme="1"/>
      </rPr>
      <t>: Smartphone and Internet connection test</t>
    </r>
  </si>
  <si>
    <r>
      <rPr>
        <rFont val="Arial"/>
        <b/>
        <color rgb="FF000000"/>
      </rPr>
      <t xml:space="preserve">GPS Module: </t>
    </r>
    <r>
      <rPr>
        <rFont val="Arial"/>
        <b val="0"/>
        <color rgb="FF000000"/>
      </rPr>
      <t>Hardware Interruption Tests</t>
    </r>
  </si>
  <si>
    <r>
      <rPr>
        <rFont val="Arial"/>
        <b/>
        <color theme="1"/>
      </rPr>
      <t>Buzzer Module</t>
    </r>
    <r>
      <rPr>
        <rFont val="Arial"/>
        <color theme="1"/>
      </rPr>
      <t>: Search specification - datasheet, pinout, power consumption, etc</t>
    </r>
  </si>
  <si>
    <r>
      <rPr>
        <rFont val="Arial"/>
        <b/>
        <color theme="1"/>
      </rPr>
      <t>Buzzer Module</t>
    </r>
    <r>
      <rPr>
        <rFont val="Arial"/>
        <color theme="1"/>
      </rPr>
      <t>: Power tests</t>
    </r>
  </si>
  <si>
    <r>
      <rPr>
        <rFont val="Arial"/>
        <b/>
        <color theme="1"/>
      </rPr>
      <t>Buzzer Module</t>
    </r>
    <r>
      <rPr>
        <rFont val="Arial"/>
        <color theme="1"/>
      </rPr>
      <t>: Power consumption tests</t>
    </r>
  </si>
  <si>
    <r>
      <rPr>
        <rFont val="Arial"/>
        <b/>
        <color rgb="FF000000"/>
      </rPr>
      <t>Buzzer Module</t>
    </r>
    <r>
      <rPr>
        <rFont val="Arial"/>
        <color rgb="FF000000"/>
      </rPr>
      <t>: Search codes and documentation</t>
    </r>
  </si>
  <si>
    <r>
      <rPr>
        <rFont val="Arial"/>
        <b/>
        <color theme="1"/>
      </rPr>
      <t>Buzzer Module</t>
    </r>
    <r>
      <rPr>
        <rFont val="Arial"/>
        <color theme="1"/>
      </rPr>
      <t>: Software response tests</t>
    </r>
  </si>
  <si>
    <r>
      <rPr>
        <rFont val="Arial"/>
        <b/>
        <color theme="1"/>
      </rPr>
      <t>Power System</t>
    </r>
    <r>
      <rPr>
        <rFont val="Arial"/>
        <color theme="1"/>
      </rPr>
      <t>: Search specification - datasheet, pinout, power consumption, etc</t>
    </r>
  </si>
  <si>
    <r>
      <rPr>
        <rFont val="Arial"/>
        <b/>
        <color theme="1"/>
      </rPr>
      <t>Power System</t>
    </r>
    <r>
      <rPr>
        <rFont val="Arial"/>
        <color theme="1"/>
      </rPr>
      <t>: Battery life analysis</t>
    </r>
  </si>
  <si>
    <r>
      <rPr>
        <rFont val="Arial"/>
        <b/>
        <color theme="1"/>
      </rPr>
      <t>Power System</t>
    </r>
    <r>
      <rPr>
        <rFont val="Arial"/>
        <color theme="1"/>
      </rPr>
      <t>: Battery life analysis</t>
    </r>
  </si>
  <si>
    <r>
      <rPr>
        <rFont val="Arial"/>
        <b/>
        <color theme="1"/>
      </rPr>
      <t>Power System</t>
    </r>
    <r>
      <rPr>
        <rFont val="Arial"/>
        <color theme="1"/>
      </rPr>
      <t>: Battery life test</t>
    </r>
  </si>
  <si>
    <r>
      <rPr>
        <rFont val="Arial"/>
        <b/>
        <color theme="1"/>
      </rPr>
      <t>Power System</t>
    </r>
    <r>
      <rPr>
        <rFont val="Arial"/>
        <color theme="1"/>
      </rPr>
      <t>: Power consumption</t>
    </r>
  </si>
  <si>
    <r>
      <rPr>
        <rFont val="Arial"/>
        <b/>
        <color theme="1"/>
      </rPr>
      <t>Power System</t>
    </r>
    <r>
      <rPr>
        <rFont val="Arial"/>
        <color theme="1"/>
      </rPr>
      <t>: Integration test with modules</t>
    </r>
  </si>
  <si>
    <r>
      <rPr>
        <rFont val="Arial"/>
        <b/>
        <color theme="1"/>
      </rPr>
      <t>Power System</t>
    </r>
    <r>
      <rPr>
        <rFont val="Arial"/>
        <color theme="1"/>
      </rPr>
      <t>: Recharge test</t>
    </r>
  </si>
  <si>
    <t xml:space="preserve">Flowchart with users access routine </t>
  </si>
  <si>
    <t xml:space="preserve">Search about Flutter and install aplications needed </t>
  </si>
  <si>
    <r>
      <rPr>
        <rFont val="Arial"/>
        <b/>
        <color rgb="FF000000"/>
      </rPr>
      <t xml:space="preserve">Bluetooth Module: </t>
    </r>
    <r>
      <rPr>
        <rFont val="Arial"/>
        <b val="0"/>
        <color rgb="FF000000"/>
      </rPr>
      <t xml:space="preserve">Software Modules and Model </t>
    </r>
  </si>
  <si>
    <r>
      <rPr>
        <rFont val="Arial"/>
        <b/>
        <color rgb="FF000000"/>
      </rPr>
      <t xml:space="preserve">Bluetooth Module: </t>
    </r>
    <r>
      <rPr>
        <rFont val="Arial"/>
        <b val="0"/>
        <color rgb="FF000000"/>
      </rPr>
      <t>Software Module Programming</t>
    </r>
  </si>
  <si>
    <r>
      <rPr>
        <rFont val="Arial"/>
        <b/>
        <color rgb="FF000000"/>
      </rPr>
      <t xml:space="preserve">Bluetooth Module: </t>
    </r>
    <r>
      <rPr>
        <rFont val="Arial"/>
        <b val="0"/>
        <color rgb="FF000000"/>
      </rPr>
      <t>Software Module Tests and adjusts for integration</t>
    </r>
  </si>
  <si>
    <r>
      <rPr>
        <rFont val="Arial"/>
        <b/>
        <color rgb="FF000000"/>
      </rPr>
      <t xml:space="preserve">GSM/GPRS Module: </t>
    </r>
    <r>
      <rPr>
        <rFont val="Arial"/>
        <b val="0"/>
        <color rgb="FF000000"/>
      </rPr>
      <t xml:space="preserve">Software Modules and Model </t>
    </r>
  </si>
  <si>
    <r>
      <rPr>
        <rFont val="Arial"/>
        <b/>
        <color rgb="FF000000"/>
      </rPr>
      <t xml:space="preserve">GSM/GPRS Module: </t>
    </r>
    <r>
      <rPr>
        <rFont val="Arial"/>
        <b val="0"/>
        <color rgb="FF000000"/>
      </rPr>
      <t>Software Module Programming</t>
    </r>
  </si>
  <si>
    <r>
      <rPr>
        <rFont val="Arial"/>
        <b/>
        <color rgb="FF000000"/>
      </rPr>
      <t xml:space="preserve">GSM/GPRS Module: </t>
    </r>
    <r>
      <rPr>
        <rFont val="Arial"/>
        <b val="0"/>
        <color rgb="FF000000"/>
      </rPr>
      <t>Software Module Tests and adjusts for integration</t>
    </r>
  </si>
  <si>
    <r>
      <rPr>
        <rFont val="Arial"/>
        <b/>
        <color rgb="FF000000"/>
      </rPr>
      <t xml:space="preserve">GPS Module: </t>
    </r>
    <r>
      <rPr>
        <rFont val="Arial"/>
        <b val="0"/>
        <color rgb="FF000000"/>
      </rPr>
      <t xml:space="preserve">Software Modules and Model </t>
    </r>
  </si>
  <si>
    <r>
      <rPr>
        <rFont val="Arial"/>
        <b/>
        <color rgb="FF000000"/>
      </rPr>
      <t xml:space="preserve">GPS Module: </t>
    </r>
    <r>
      <rPr>
        <rFont val="Arial"/>
        <b val="0"/>
        <color rgb="FF000000"/>
      </rPr>
      <t>Software Module Programming</t>
    </r>
  </si>
  <si>
    <r>
      <rPr>
        <rFont val="Arial"/>
        <b/>
        <color rgb="FF000000"/>
      </rPr>
      <t xml:space="preserve">GPS Module: </t>
    </r>
    <r>
      <rPr>
        <rFont val="Arial"/>
        <b val="0"/>
        <color rgb="FF000000"/>
      </rPr>
      <t>Software Module Tests and adjusts for integration</t>
    </r>
  </si>
  <si>
    <r>
      <rPr>
        <rFont val="Arial"/>
        <b/>
        <color rgb="FF000000"/>
      </rPr>
      <t xml:space="preserve">Buzzer Module: </t>
    </r>
    <r>
      <rPr>
        <rFont val="Arial"/>
        <b val="0"/>
        <color rgb="FF000000"/>
      </rPr>
      <t xml:space="preserve">Software Modules and Model </t>
    </r>
  </si>
  <si>
    <r>
      <rPr>
        <rFont val="Arial"/>
        <b/>
        <color rgb="FF000000"/>
      </rPr>
      <t xml:space="preserve">Buzzer Module: </t>
    </r>
    <r>
      <rPr>
        <rFont val="Arial"/>
        <b val="0"/>
        <color rgb="FF000000"/>
      </rPr>
      <t>Software Module Programming</t>
    </r>
  </si>
  <si>
    <r>
      <rPr>
        <rFont val="Arial"/>
        <b/>
        <color rgb="FF000000"/>
      </rPr>
      <t xml:space="preserve">Buzzer Module: </t>
    </r>
    <r>
      <rPr>
        <rFont val="Arial"/>
        <b val="0"/>
        <color rgb="FF000000"/>
      </rPr>
      <t>Software Module Tests and adjusts for integration</t>
    </r>
  </si>
  <si>
    <t>Circuit Board layout + Soldering Componens</t>
  </si>
  <si>
    <r>
      <rPr>
        <rFont val="Arial"/>
        <b/>
        <color theme="1"/>
      </rPr>
      <t>Hardware and Software:</t>
    </r>
    <r>
      <rPr>
        <rFont val="Arial"/>
        <color theme="1"/>
      </rPr>
      <t xml:space="preserve"> Specification of functions, inputs, outputs, etc.</t>
    </r>
  </si>
  <si>
    <r>
      <rPr>
        <rFont val="Arial"/>
        <b/>
        <color theme="1"/>
      </rPr>
      <t xml:space="preserve">Backend: </t>
    </r>
    <r>
      <rPr>
        <rFont val="Arial"/>
        <color theme="1"/>
      </rPr>
      <t xml:space="preserve">Search Backend details - Databases, API, Server, CloudServers, etc. </t>
    </r>
  </si>
  <si>
    <r>
      <rPr>
        <rFont val="Arial"/>
        <b/>
        <color theme="1"/>
      </rPr>
      <t>Backend: Tools Search -</t>
    </r>
    <r>
      <rPr>
        <rFont val="Arial"/>
        <color theme="1"/>
      </rPr>
      <t xml:space="preserve"> Choose API's </t>
    </r>
  </si>
  <si>
    <r>
      <rPr>
        <rFont val="Arial"/>
        <b/>
        <color theme="1"/>
      </rPr>
      <t>Backend: Tools Search -</t>
    </r>
    <r>
      <rPr>
        <rFont val="Arial"/>
        <color theme="1"/>
      </rPr>
      <t xml:space="preserve"> Define Database</t>
    </r>
  </si>
  <si>
    <r>
      <rPr>
        <rFont val="Arial"/>
        <b/>
        <color theme="1"/>
      </rPr>
      <t>Backend: Tools Search -</t>
    </r>
    <r>
      <rPr>
        <rFont val="Arial"/>
        <color theme="1"/>
      </rPr>
      <t xml:space="preserve"> Define Server</t>
    </r>
  </si>
  <si>
    <r>
      <rPr>
        <rFont val="Arial"/>
        <b/>
        <color theme="1"/>
      </rPr>
      <t>Backend: Tools Search -</t>
    </r>
    <r>
      <rPr>
        <rFont val="Arial"/>
        <color theme="1"/>
      </rPr>
      <t xml:space="preserve"> Define Storage app</t>
    </r>
  </si>
  <si>
    <t>Revoked activity</t>
  </si>
  <si>
    <r>
      <rPr>
        <rFont val="Arial"/>
        <b/>
        <color theme="1"/>
      </rPr>
      <t xml:space="preserve">Backend: Planning - </t>
    </r>
    <r>
      <rPr>
        <rFont val="Arial"/>
        <color theme="1"/>
      </rPr>
      <t>Create diagrams with interaction between API's and other components</t>
    </r>
  </si>
  <si>
    <r>
      <rPr>
        <rFont val="Arial"/>
        <b/>
        <color theme="1"/>
      </rPr>
      <t xml:space="preserve">Backend: Planning - </t>
    </r>
    <r>
      <rPr>
        <rFont val="Arial"/>
        <color theme="1"/>
      </rPr>
      <t>Create diagrams with interaction between DB and Components Interactions</t>
    </r>
  </si>
  <si>
    <r>
      <rPr>
        <rFont val="Arial"/>
        <b/>
        <color theme="1"/>
      </rPr>
      <t xml:space="preserve">Backend: Planning - </t>
    </r>
    <r>
      <rPr>
        <rFont val="Arial"/>
        <color theme="1"/>
      </rPr>
      <t>Server and User usage flows.</t>
    </r>
  </si>
  <si>
    <r>
      <rPr>
        <rFont val="Arial"/>
        <b/>
        <color theme="1"/>
      </rPr>
      <t xml:space="preserve">Backend: Planning - </t>
    </r>
    <r>
      <rPr>
        <rFont val="Arial"/>
        <color theme="1"/>
      </rPr>
      <t>Defining diagrams and interaction flows</t>
    </r>
  </si>
  <si>
    <r>
      <rPr>
        <rFont val="Arial"/>
        <b/>
        <color theme="1"/>
      </rPr>
      <t>Backend - Infra:</t>
    </r>
    <r>
      <rPr>
        <rFont val="Arial"/>
        <color theme="1"/>
      </rPr>
      <t xml:space="preserve"> Building Database Infrastructure</t>
    </r>
  </si>
  <si>
    <r>
      <rPr>
        <rFont val="Arial"/>
        <b/>
        <color theme="1"/>
      </rPr>
      <t>Backend - Infra:</t>
    </r>
    <r>
      <rPr>
        <rFont val="Arial"/>
        <color theme="1"/>
      </rPr>
      <t xml:space="preserve"> Configuring Database</t>
    </r>
  </si>
  <si>
    <r>
      <rPr>
        <rFont val="Arial"/>
        <b/>
        <color theme="1"/>
      </rPr>
      <t>Backend - Infra:</t>
    </r>
    <r>
      <rPr>
        <rFont val="Arial"/>
        <color theme="1"/>
      </rPr>
      <t xml:space="preserve"> Infrastructure - Servers</t>
    </r>
  </si>
  <si>
    <r>
      <rPr>
        <rFont val="Arial"/>
        <b/>
        <color rgb="FF000000"/>
      </rPr>
      <t>Backend - Infra</t>
    </r>
    <r>
      <rPr>
        <rFont val="Arial"/>
        <color rgb="FF000000"/>
      </rPr>
      <t>: Configuring Image Database - Storage</t>
    </r>
  </si>
  <si>
    <r>
      <rPr>
        <rFont val="Arial"/>
        <b/>
        <color theme="1"/>
      </rPr>
      <t>Backend - Infra</t>
    </r>
    <r>
      <rPr>
        <rFont val="Arial"/>
        <color theme="1"/>
      </rPr>
      <t>: Server configuration - Webserver</t>
    </r>
  </si>
  <si>
    <r>
      <rPr>
        <rFont val="Arial"/>
        <b/>
        <color theme="1"/>
      </rPr>
      <t>Backend - Infra</t>
    </r>
    <r>
      <rPr>
        <rFont val="Arial"/>
        <color theme="1"/>
      </rPr>
      <t>: Server codification - Webserver</t>
    </r>
  </si>
  <si>
    <r>
      <rPr>
        <rFont val="Arial"/>
        <b/>
        <color theme="1"/>
      </rPr>
      <t>Backend - Infra</t>
    </r>
    <r>
      <rPr>
        <rFont val="Arial"/>
        <color theme="1"/>
      </rPr>
      <t xml:space="preserve">: Server configuration - Authentication </t>
    </r>
  </si>
  <si>
    <r>
      <rPr>
        <rFont val="Arial"/>
        <b/>
        <color theme="1"/>
      </rPr>
      <t>Backend - Infra</t>
    </r>
    <r>
      <rPr>
        <rFont val="Arial"/>
        <color theme="1"/>
      </rPr>
      <t>: Server configuration - set DNS</t>
    </r>
  </si>
  <si>
    <r>
      <rPr>
        <rFont val="Arial"/>
        <b/>
        <color theme="1"/>
      </rPr>
      <t>Backend - Infra</t>
    </r>
    <r>
      <rPr>
        <rFont val="Arial"/>
        <color theme="1"/>
      </rPr>
      <t>: Server codification - set DNS</t>
    </r>
  </si>
  <si>
    <r>
      <rPr>
        <rFont val="Arial"/>
        <b/>
        <color theme="1"/>
      </rPr>
      <t>Frontend</t>
    </r>
    <r>
      <rPr>
        <rFont val="Arial"/>
        <color theme="1"/>
      </rPr>
      <t>: develop map screen</t>
    </r>
  </si>
  <si>
    <r>
      <rPr>
        <rFont val="Arial"/>
        <b/>
        <color theme="1"/>
      </rPr>
      <t>Frontend</t>
    </r>
    <r>
      <rPr>
        <rFont val="Arial"/>
        <color theme="1"/>
      </rPr>
      <t>: develop tab to define the user</t>
    </r>
  </si>
  <si>
    <r>
      <rPr>
        <rFont val="Arial"/>
        <b/>
        <color theme="1"/>
      </rPr>
      <t>Frontend:</t>
    </r>
    <r>
      <rPr>
        <rFont val="Arial"/>
        <color theme="1"/>
      </rPr>
      <t xml:space="preserve"> develop the tenant options according with the tab</t>
    </r>
  </si>
  <si>
    <r>
      <rPr>
        <rFont val="Arial"/>
        <b/>
        <color theme="1"/>
      </rPr>
      <t xml:space="preserve">Frontend: </t>
    </r>
    <r>
      <rPr>
        <rFont val="Arial"/>
        <color theme="1"/>
      </rPr>
      <t>develop the Travel Screen - informing the price, the travel time and end button</t>
    </r>
  </si>
  <si>
    <t>S57</t>
  </si>
  <si>
    <r>
      <rPr>
        <rFont val="Arial"/>
        <b/>
        <color theme="1"/>
      </rPr>
      <t xml:space="preserve">Backend: </t>
    </r>
    <r>
      <rPr>
        <rFont val="Arial"/>
        <b val="0"/>
        <color theme="1"/>
      </rPr>
      <t>develop QR Code System</t>
    </r>
  </si>
  <si>
    <t>Initiate - Integrate Backend with Frontend</t>
  </si>
  <si>
    <t>Write the Introduction and Requirements</t>
  </si>
  <si>
    <r>
      <rPr>
        <rFont val="Arial"/>
        <b/>
        <color theme="1"/>
      </rPr>
      <t>Hardware and Mechanics:</t>
    </r>
    <r>
      <rPr>
        <rFont val="Arial"/>
        <color theme="1"/>
      </rPr>
      <t xml:space="preserve"> Lock test with DC motor</t>
    </r>
  </si>
  <si>
    <r>
      <rPr>
        <rFont val="Arial"/>
        <b/>
        <color theme="1"/>
      </rPr>
      <t xml:space="preserve">Hardware and Mechanics: </t>
    </r>
    <r>
      <rPr>
        <rFont val="Arial"/>
        <color theme="1"/>
      </rPr>
      <t>Integration Tests</t>
    </r>
  </si>
  <si>
    <r>
      <rPr>
        <rFont val="Arial"/>
        <b/>
        <color theme="1"/>
      </rPr>
      <t>Backend: Planning -</t>
    </r>
    <r>
      <rPr>
        <rFont val="Arial"/>
        <color theme="1"/>
      </rPr>
      <t xml:space="preserve"> Create model of Database - NoSQL</t>
    </r>
  </si>
  <si>
    <r>
      <rPr>
        <rFont val="Arial"/>
        <b/>
        <color rgb="FF000000"/>
      </rPr>
      <t>Backend - Infra</t>
    </r>
    <r>
      <rPr>
        <rFont val="Arial"/>
        <color rgb="FF000000"/>
      </rPr>
      <t xml:space="preserve">: Coding Image Database - Storage - Storage </t>
    </r>
  </si>
  <si>
    <r>
      <rPr>
        <rFont val="Arial"/>
        <b/>
        <color theme="1"/>
      </rPr>
      <t>Backend - Infra</t>
    </r>
    <r>
      <rPr>
        <rFont val="Arial"/>
        <color theme="1"/>
      </rPr>
      <t>: Server codification - Authentication</t>
    </r>
  </si>
  <si>
    <r>
      <rPr>
        <rFont val="Arial"/>
        <b/>
        <color theme="1"/>
      </rPr>
      <t>Backend - Infra</t>
    </r>
    <r>
      <rPr>
        <rFont val="Arial"/>
        <color theme="1"/>
      </rPr>
      <t>: Server configuration - Notifications</t>
    </r>
  </si>
  <si>
    <r>
      <rPr>
        <rFont val="Arial"/>
        <b/>
        <color theme="1"/>
      </rPr>
      <t>Backend - Infra</t>
    </r>
    <r>
      <rPr>
        <rFont val="Arial"/>
        <color theme="1"/>
      </rPr>
      <t>: Server codification - Notifications</t>
    </r>
  </si>
  <si>
    <r>
      <rPr>
        <rFont val="Arial"/>
        <b/>
        <color theme="1"/>
      </rPr>
      <t>Frontend</t>
    </r>
    <r>
      <rPr>
        <rFont val="Arial"/>
        <color theme="1"/>
      </rPr>
      <t>: develop authentication screen</t>
    </r>
  </si>
  <si>
    <r>
      <rPr>
        <rFont val="Arial"/>
        <b/>
        <color theme="1"/>
      </rPr>
      <t>Frontend</t>
    </r>
    <r>
      <rPr>
        <rFont val="Arial"/>
        <color theme="1"/>
      </rPr>
      <t>: develop monetary transaction screen</t>
    </r>
  </si>
  <si>
    <r>
      <rPr>
        <rFont val="Arial"/>
        <b/>
        <color theme="1"/>
      </rPr>
      <t>Frontend</t>
    </r>
    <r>
      <rPr>
        <rFont val="Arial"/>
        <color theme="1"/>
      </rPr>
      <t>: develop the locator options according with the tab</t>
    </r>
  </si>
  <si>
    <r>
      <rPr>
        <rFont val="Arial"/>
        <b/>
        <color theme="1"/>
      </rPr>
      <t>Frontend</t>
    </r>
    <r>
      <rPr>
        <rFont val="Arial"/>
        <color theme="1"/>
      </rPr>
      <t>: develop the alarm screen and the pop-up</t>
    </r>
  </si>
  <si>
    <r>
      <rPr>
        <rFont val="Arial"/>
        <b/>
        <color theme="1"/>
      </rPr>
      <t xml:space="preserve">Frontend: </t>
    </r>
    <r>
      <rPr>
        <rFont val="Arial"/>
        <color theme="1"/>
      </rPr>
      <t>Adjust screen navigation</t>
    </r>
  </si>
  <si>
    <t>S61</t>
  </si>
  <si>
    <r>
      <rPr>
        <rFont val="Arial"/>
        <b/>
        <color theme="1"/>
      </rPr>
      <t>Backend:</t>
    </r>
    <r>
      <rPr>
        <rFont val="Arial"/>
        <color theme="1"/>
      </rPr>
      <t xml:space="preserve"> develop monetary transaction system - blubler credits</t>
    </r>
  </si>
  <si>
    <r>
      <rPr>
        <rFont val="Arial"/>
        <b/>
        <color theme="1"/>
      </rPr>
      <t xml:space="preserve">Backend: </t>
    </r>
    <r>
      <rPr>
        <rFont val="Arial"/>
        <color theme="1"/>
      </rPr>
      <t>develop monetary transaction system - criptotransactions</t>
    </r>
  </si>
  <si>
    <r>
      <rPr>
        <rFont val="Arial"/>
        <b/>
        <color theme="1"/>
      </rPr>
      <t xml:space="preserve">Backend: </t>
    </r>
    <r>
      <rPr>
        <rFont val="Arial"/>
        <color theme="1"/>
      </rPr>
      <t>develop the map with the bike location</t>
    </r>
  </si>
  <si>
    <r>
      <rPr>
        <rFont val="Arial"/>
        <b/>
        <color theme="1"/>
      </rPr>
      <t>Backend</t>
    </r>
    <r>
      <rPr>
        <rFont val="Arial"/>
        <color theme="1"/>
      </rPr>
      <t>: develop the geofencing system</t>
    </r>
  </si>
  <si>
    <r>
      <rPr>
        <rFont val="Arial"/>
        <b/>
        <color theme="1"/>
      </rPr>
      <t xml:space="preserve">Backend: </t>
    </r>
    <r>
      <rPr>
        <rFont val="Arial"/>
        <color theme="1"/>
      </rPr>
      <t>develop authentication system</t>
    </r>
  </si>
  <si>
    <r>
      <rPr>
        <rFont val="Arial"/>
        <b/>
        <color theme="1"/>
      </rPr>
      <t xml:space="preserve">Backend: </t>
    </r>
    <r>
      <rPr>
        <rFont val="Arial"/>
        <color theme="1"/>
      </rPr>
      <t>develop camera system</t>
    </r>
  </si>
  <si>
    <t>S58</t>
  </si>
  <si>
    <r>
      <rPr>
        <rFont val="Arial"/>
        <b/>
        <color theme="1"/>
      </rPr>
      <t xml:space="preserve">Backend: </t>
    </r>
    <r>
      <rPr>
        <rFont val="Arial"/>
        <b val="0"/>
        <color theme="1"/>
      </rPr>
      <t>develop bluetooth communication</t>
    </r>
  </si>
  <si>
    <r>
      <rPr>
        <rFont val="Arial"/>
        <b/>
        <color theme="1"/>
      </rPr>
      <t>Frontend</t>
    </r>
    <r>
      <rPr>
        <rFont val="Arial"/>
        <color theme="1"/>
      </rPr>
      <t>: develop QRCode reader screen</t>
    </r>
  </si>
  <si>
    <r>
      <rPr>
        <rFont val="Arial"/>
        <b/>
        <color theme="1"/>
      </rPr>
      <t>Frontend</t>
    </r>
    <r>
      <rPr>
        <rFont val="Arial"/>
        <color theme="1"/>
      </rPr>
      <t>: develop travel history screen</t>
    </r>
  </si>
  <si>
    <r>
      <rPr>
        <rFont val="Arial"/>
        <b/>
        <color theme="1"/>
      </rPr>
      <t>Frontend</t>
    </r>
    <r>
      <rPr>
        <rFont val="Arial"/>
        <color theme="1"/>
      </rPr>
      <t>: develop  Rating screen</t>
    </r>
  </si>
  <si>
    <r>
      <rPr>
        <rFont val="Arial"/>
        <b/>
        <color theme="1"/>
      </rPr>
      <t xml:space="preserve">Frontend: </t>
    </r>
    <r>
      <rPr>
        <rFont val="Arial"/>
        <b val="0"/>
        <color theme="1"/>
      </rPr>
      <t>develop Information Personal screen</t>
    </r>
  </si>
  <si>
    <r>
      <rPr>
        <rFont val="Arial"/>
        <b/>
        <color theme="1"/>
      </rPr>
      <t xml:space="preserve">Backend: </t>
    </r>
    <r>
      <rPr>
        <rFont val="Arial"/>
        <color theme="1"/>
      </rPr>
      <t>develop rating system</t>
    </r>
  </si>
  <si>
    <r>
      <rPr>
        <rFont val="Arial"/>
        <b/>
        <color theme="1"/>
      </rPr>
      <t xml:space="preserve">Backend: </t>
    </r>
    <r>
      <rPr>
        <rFont val="Arial"/>
        <color theme="1"/>
      </rPr>
      <t>develop the available user or bikes according with user's rate</t>
    </r>
  </si>
  <si>
    <r>
      <rPr>
        <rFont val="Arial"/>
        <b/>
        <color theme="1"/>
      </rPr>
      <t xml:space="preserve">Backend: </t>
    </r>
    <r>
      <rPr>
        <rFont val="Arial"/>
        <color theme="1"/>
      </rPr>
      <t>develop QRCode reader system</t>
    </r>
  </si>
  <si>
    <r>
      <rPr>
        <rFont val="Arial"/>
        <b/>
        <color theme="1"/>
      </rPr>
      <t>Backend</t>
    </r>
    <r>
      <rPr>
        <rFont val="Arial"/>
        <color theme="1"/>
      </rPr>
      <t>: Develop the pictures system - to check the bike conditions</t>
    </r>
  </si>
  <si>
    <r>
      <rPr>
        <rFont val="Arial"/>
        <b/>
        <color theme="1"/>
      </rPr>
      <t>Backend</t>
    </r>
    <r>
      <rPr>
        <rFont val="Arial"/>
        <color theme="1"/>
      </rPr>
      <t>: implement the rent system - read QRCode and select the bike</t>
    </r>
  </si>
  <si>
    <r>
      <rPr>
        <rFont val="Arial"/>
        <b/>
        <color theme="1"/>
      </rPr>
      <t>Final Report:</t>
    </r>
    <r>
      <rPr>
        <rFont val="Arial"/>
        <color theme="1"/>
      </rPr>
      <t xml:space="preserve"> Finalyze Development - Software Part</t>
    </r>
  </si>
  <si>
    <r>
      <rPr>
        <rFont val="Arial"/>
        <b/>
        <color theme="1"/>
      </rPr>
      <t>Final Report:</t>
    </r>
    <r>
      <rPr>
        <rFont val="Arial"/>
        <color theme="1"/>
      </rPr>
      <t xml:space="preserve"> Finalyze Development- integration Part</t>
    </r>
  </si>
  <si>
    <r>
      <rPr>
        <rFont val="Arial"/>
        <b/>
        <color theme="1"/>
      </rPr>
      <t xml:space="preserve">Final Report: </t>
    </r>
    <r>
      <rPr>
        <rFont val="Arial"/>
        <color theme="1"/>
      </rPr>
      <t>Finalyze the Report - Final Considerations, Bibliograph</t>
    </r>
  </si>
  <si>
    <r>
      <rPr>
        <rFont val="Arial"/>
        <b/>
        <color theme="1"/>
      </rPr>
      <t xml:space="preserve">Hardware and software: </t>
    </r>
    <r>
      <rPr>
        <rFont val="Arial"/>
        <color theme="1"/>
      </rPr>
      <t>send GPS location to back-end</t>
    </r>
  </si>
  <si>
    <r>
      <rPr>
        <rFont val="Arial"/>
        <b/>
        <color theme="1"/>
      </rPr>
      <t>Hardware and software</t>
    </r>
    <r>
      <rPr>
        <rFont val="Arial"/>
        <color theme="1"/>
      </rPr>
      <t>: send GPS location and test the Geofencing</t>
    </r>
  </si>
  <si>
    <r>
      <rPr>
        <rFont val="Arial"/>
        <b/>
        <color theme="1"/>
      </rPr>
      <t xml:space="preserve">Frontend: </t>
    </r>
    <r>
      <rPr>
        <rFont val="Arial"/>
        <color theme="1"/>
      </rPr>
      <t xml:space="preserve">send info about the disable lock </t>
    </r>
  </si>
  <si>
    <r>
      <rPr>
        <rFont val="Arial"/>
        <b/>
        <color theme="1"/>
      </rPr>
      <t xml:space="preserve">Frontend: </t>
    </r>
    <r>
      <rPr>
        <rFont val="Arial"/>
        <color theme="1"/>
      </rPr>
      <t xml:space="preserve">send info about the enable lock </t>
    </r>
  </si>
  <si>
    <t>S59</t>
  </si>
  <si>
    <r>
      <rPr>
        <rFont val="Arial"/>
        <b/>
        <color theme="1"/>
      </rPr>
      <t xml:space="preserve">Frontend: </t>
    </r>
    <r>
      <rPr>
        <rFont val="Arial"/>
        <color theme="1"/>
      </rPr>
      <t>sign in a new bike</t>
    </r>
  </si>
  <si>
    <t>S60</t>
  </si>
  <si>
    <r>
      <rPr>
        <rFont val="Arial"/>
        <b/>
        <color theme="1"/>
      </rPr>
      <t xml:space="preserve">Frontend: </t>
    </r>
    <r>
      <rPr>
        <rFont val="Arial"/>
        <color theme="1"/>
      </rPr>
      <t>screen with informations about bike's user</t>
    </r>
  </si>
  <si>
    <t>S62</t>
  </si>
  <si>
    <r>
      <rPr>
        <rFont val="Arial"/>
        <b/>
        <color theme="1"/>
      </rPr>
      <t xml:space="preserve">Frontend: </t>
    </r>
    <r>
      <rPr>
        <rFont val="Arial"/>
        <b val="0"/>
        <color theme="1"/>
      </rPr>
      <t>User data class</t>
    </r>
  </si>
  <si>
    <t>S63</t>
  </si>
  <si>
    <r>
      <rPr>
        <rFont val="Arial"/>
        <b/>
        <color theme="1"/>
      </rPr>
      <t xml:space="preserve">Frontend: </t>
    </r>
    <r>
      <rPr>
        <rFont val="Arial"/>
        <b val="0"/>
        <color theme="1"/>
      </rPr>
      <t>set timer</t>
    </r>
  </si>
  <si>
    <t>S64</t>
  </si>
  <si>
    <r>
      <rPr>
        <rFont val="Arial"/>
        <b/>
        <color theme="1"/>
      </rPr>
      <t xml:space="preserve">Frontend: </t>
    </r>
    <r>
      <rPr>
        <rFont val="Arial"/>
        <b val="0"/>
        <color theme="1"/>
      </rPr>
      <t>screen to sign in wallet</t>
    </r>
  </si>
  <si>
    <t>S65</t>
  </si>
  <si>
    <r>
      <rPr>
        <rFont val="Arial"/>
        <b/>
        <color theme="1"/>
      </rPr>
      <t>Backend:</t>
    </r>
    <r>
      <rPr>
        <rFont val="Arial"/>
        <color theme="1"/>
      </rPr>
      <t xml:space="preserve"> Google functions</t>
    </r>
  </si>
  <si>
    <r>
      <rPr>
        <rFont val="Arial"/>
        <b/>
        <color theme="1"/>
      </rPr>
      <t>Hardware and software:</t>
    </r>
    <r>
      <rPr>
        <rFont val="Arial"/>
        <color theme="1"/>
      </rPr>
      <t xml:space="preserve"> send Alarm notification to back-end</t>
    </r>
  </si>
  <si>
    <r>
      <rPr>
        <rFont val="Arial"/>
        <b/>
        <color theme="1"/>
      </rPr>
      <t>Hardware and software</t>
    </r>
    <r>
      <rPr>
        <rFont val="Arial"/>
        <color theme="1"/>
      </rPr>
      <t xml:space="preserve">: send ticket information to the server </t>
    </r>
  </si>
  <si>
    <r>
      <rPr>
        <rFont val="Arial"/>
        <b/>
        <color theme="1"/>
      </rPr>
      <t xml:space="preserve">Video: </t>
    </r>
    <r>
      <rPr>
        <rFont val="Arial"/>
        <color theme="1"/>
      </rPr>
      <t>record  the project working</t>
    </r>
  </si>
  <si>
    <r>
      <rPr>
        <rFont val="Arial"/>
        <b/>
        <color theme="1"/>
      </rPr>
      <t>Video</t>
    </r>
    <r>
      <rPr>
        <rFont val="Arial"/>
        <color theme="1"/>
      </rPr>
      <t>: edit and finish the video</t>
    </r>
  </si>
  <si>
    <t>D18</t>
  </si>
  <si>
    <t>Write the Resume</t>
  </si>
  <si>
    <t>Organize Final Presentation</t>
  </si>
  <si>
    <t>Team Member</t>
  </si>
  <si>
    <t>Worked Hours</t>
  </si>
  <si>
    <t>Clock-in</t>
  </si>
  <si>
    <t>Mechanical</t>
  </si>
  <si>
    <t>Hardware</t>
  </si>
  <si>
    <t>M</t>
  </si>
  <si>
    <t>H</t>
  </si>
  <si>
    <t>S</t>
  </si>
  <si>
    <t>D</t>
  </si>
  <si>
    <t>I</t>
  </si>
  <si>
    <t>Enrico Manfron</t>
  </si>
  <si>
    <t>Documentation</t>
  </si>
  <si>
    <t>Giuliana Martins</t>
  </si>
  <si>
    <t>Integration</t>
  </si>
  <si>
    <t>Lucas Ricardo</t>
  </si>
  <si>
    <t>Marcelle Pires</t>
  </si>
  <si>
    <t>Planned Hours</t>
  </si>
  <si>
    <t>Extra Planned H.</t>
  </si>
  <si>
    <t>Hours/member</t>
  </si>
  <si>
    <t>Hours/week</t>
  </si>
  <si>
    <t>Late hours</t>
  </si>
  <si>
    <t>Late act worked</t>
  </si>
  <si>
    <t>Late</t>
  </si>
  <si>
    <t>Worked</t>
  </si>
  <si>
    <t>Planned</t>
  </si>
  <si>
    <t>Extra</t>
  </si>
  <si>
    <t>Total planned</t>
  </si>
  <si>
    <t>Tasks Planned</t>
  </si>
  <si>
    <t>Tasks worked</t>
  </si>
  <si>
    <t>Revolked</t>
  </si>
  <si>
    <t>Total/Member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</si>
</sst>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[h]&quot;h&quot;"/>
    <numFmt numFmtId="165" formatCode="[h]&quot;h &quot;m&quot;m&quot;"/>
    <numFmt numFmtId="166" formatCode="dd/mm"/>
    <numFmt numFmtId="167" formatCode="hh:mm"/>
    <numFmt numFmtId="168" formatCode="HH:mm:ss"/>
    <numFmt numFmtId="169" formatCode="[hh]:mm:ss"/>
  </numFmts>
  <fonts count="13">
    <font>
      <sz val="10.0"/>
      <color rgb="FF000000"/>
      <name val="Arial"/>
    </font>
    <font>
      <b/>
      <color theme="1"/>
      <name val="Arial"/>
    </font>
    <font>
      <b/>
      <color rgb="FFFCE5CD"/>
      <name val="Arial"/>
    </font>
    <font>
      <color rgb="FFD9EAD3"/>
      <name val="Arial"/>
    </font>
    <font>
      <color rgb="FFF4CCCC"/>
      <name val="Arial"/>
    </font>
    <font>
      <color theme="1"/>
      <name val="Arial"/>
    </font>
    <font>
      <color rgb="FFD9D2E9"/>
      <name val="Arial"/>
    </font>
    <font>
      <b/>
      <color rgb="FF000000"/>
      <name val="Arial"/>
    </font>
    <font>
      <color rgb="FF000000"/>
      <name val="Arial"/>
    </font>
    <font>
      <b/>
      <color rgb="FFD9D2E9"/>
      <name val="Arial"/>
    </font>
    <font>
      <b/>
      <color rgb="FFFFFFFF"/>
      <name val="Arial"/>
    </font>
    <font>
      <b/>
      <color rgb="FFEAD1DC"/>
      <name val="Arial"/>
    </font>
    <font/>
  </fonts>
  <fills count="30">
    <fill>
      <patternFill patternType="none"/>
    </fill>
    <fill>
      <patternFill patternType="lightGray"/>
    </fill>
    <fill>
      <patternFill patternType="solid">
        <fgColor rgb="FF9FC5E8"/>
        <bgColor rgb="FF9FC5E8"/>
      </patternFill>
    </fill>
    <fill>
      <patternFill patternType="solid">
        <fgColor rgb="FFE69138"/>
        <bgColor rgb="FFE69138"/>
      </patternFill>
    </fill>
    <fill>
      <patternFill patternType="solid">
        <fgColor rgb="FF6AA84F"/>
        <bgColor rgb="FF6AA84F"/>
      </patternFill>
    </fill>
    <fill>
      <patternFill patternType="solid">
        <fgColor rgb="FFCC0000"/>
        <bgColor rgb="FFCC0000"/>
      </patternFill>
    </fill>
    <fill>
      <patternFill patternType="solid">
        <fgColor rgb="FF674EA7"/>
        <bgColor rgb="FF674EA7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CFE2F3"/>
        <bgColor rgb="FFCFE2F3"/>
      </patternFill>
    </fill>
    <fill>
      <patternFill patternType="solid">
        <fgColor rgb="FFB7E1CD"/>
        <bgColor rgb="FFB7E1CD"/>
      </patternFill>
    </fill>
    <fill>
      <patternFill patternType="solid">
        <fgColor rgb="FFD9D2E9"/>
        <bgColor rgb="FFD9D2E9"/>
      </patternFill>
    </fill>
    <fill>
      <patternFill patternType="solid">
        <fgColor rgb="FFD0E0E3"/>
        <bgColor rgb="FFD0E0E3"/>
      </patternFill>
    </fill>
    <fill>
      <patternFill patternType="solid">
        <fgColor rgb="FFFF00FF"/>
        <bgColor rgb="FFFF00FF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26A69A"/>
        <bgColor rgb="FF26A69A"/>
      </patternFill>
    </fill>
    <fill>
      <patternFill patternType="solid">
        <fgColor rgb="FFB4A7D6"/>
        <bgColor rgb="FFB4A7D6"/>
      </patternFill>
    </fill>
    <fill>
      <patternFill patternType="solid">
        <fgColor rgb="FF93C47D"/>
        <bgColor rgb="FF93C47D"/>
      </patternFill>
    </fill>
    <fill>
      <patternFill patternType="solid">
        <fgColor rgb="FFDDF2F0"/>
        <bgColor rgb="FFDDF2F0"/>
      </patternFill>
    </fill>
    <fill>
      <patternFill patternType="solid">
        <fgColor rgb="FFF6B26B"/>
        <bgColor rgb="FFF6B26B"/>
      </patternFill>
    </fill>
    <fill>
      <patternFill patternType="solid">
        <fgColor rgb="FF6FA8DC"/>
        <bgColor rgb="FF6FA8DC"/>
      </patternFill>
    </fill>
    <fill>
      <patternFill patternType="solid">
        <fgColor rgb="FF8E7CC3"/>
        <bgColor rgb="FF8E7CC3"/>
      </patternFill>
    </fill>
    <fill>
      <patternFill patternType="solid">
        <fgColor rgb="FFE06666"/>
        <bgColor rgb="FFE06666"/>
      </patternFill>
    </fill>
    <fill>
      <patternFill patternType="solid">
        <fgColor rgb="FFFFD966"/>
        <bgColor rgb="FFFFD966"/>
      </patternFill>
    </fill>
    <fill>
      <patternFill patternType="solid">
        <fgColor rgb="FF8CD3CD"/>
        <bgColor rgb="FF8CD3CD"/>
      </patternFill>
    </fill>
    <fill>
      <patternFill patternType="solid">
        <fgColor rgb="FFF1C232"/>
        <bgColor rgb="FFF1C232"/>
      </patternFill>
    </fill>
    <fill>
      <patternFill patternType="solid">
        <fgColor rgb="FFB6D7A8"/>
        <bgColor rgb="FFB6D7A8"/>
      </patternFill>
    </fill>
  </fills>
  <borders count="14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1" numFmtId="164" xfId="0" applyAlignment="1" applyFont="1" applyNumberFormat="1">
      <alignment horizontal="center" readingOrder="0" vertical="center"/>
    </xf>
    <xf borderId="0" fillId="0" fontId="1" numFmtId="164" xfId="0" applyAlignment="1" applyFont="1" applyNumberFormat="1">
      <alignment horizontal="center" readingOrder="0"/>
    </xf>
    <xf borderId="0" fillId="0" fontId="1" numFmtId="0" xfId="0" applyFont="1"/>
    <xf borderId="0" fillId="0" fontId="1" numFmtId="0" xfId="0" applyAlignment="1" applyFont="1">
      <alignment readingOrder="0"/>
    </xf>
    <xf borderId="1" fillId="0" fontId="1" numFmtId="0" xfId="0" applyAlignment="1" applyBorder="1" applyFont="1">
      <alignment readingOrder="0"/>
    </xf>
    <xf borderId="0" fillId="2" fontId="1" numFmtId="0" xfId="0" applyAlignment="1" applyFill="1" applyFont="1">
      <alignment horizontal="center" readingOrder="0" vertical="center"/>
    </xf>
    <xf borderId="0" fillId="2" fontId="1" numFmtId="0" xfId="0" applyAlignment="1" applyFont="1">
      <alignment horizontal="center" readingOrder="0" shrinkToFit="0" vertical="center" wrapText="1"/>
    </xf>
    <xf borderId="0" fillId="2" fontId="1" numFmtId="164" xfId="0" applyAlignment="1" applyFont="1" applyNumberFormat="1">
      <alignment horizontal="center" readingOrder="0"/>
    </xf>
    <xf borderId="0" fillId="3" fontId="2" numFmtId="0" xfId="0" applyAlignment="1" applyFill="1" applyFont="1">
      <alignment readingOrder="0"/>
    </xf>
    <xf borderId="2" fillId="2" fontId="1" numFmtId="164" xfId="0" applyAlignment="1" applyBorder="1" applyFont="1" applyNumberFormat="1">
      <alignment horizontal="center" readingOrder="0"/>
    </xf>
    <xf borderId="3" fillId="2" fontId="1" numFmtId="164" xfId="0" applyAlignment="1" applyBorder="1" applyFont="1" applyNumberFormat="1">
      <alignment horizontal="center" readingOrder="0"/>
    </xf>
    <xf borderId="4" fillId="2" fontId="1" numFmtId="164" xfId="0" applyAlignment="1" applyBorder="1" applyFont="1" applyNumberFormat="1">
      <alignment horizontal="center" readingOrder="0"/>
    </xf>
    <xf borderId="0" fillId="2" fontId="1" numFmtId="164" xfId="0" applyAlignment="1" applyFont="1" applyNumberFormat="1">
      <alignment horizontal="center" readingOrder="0" vertical="center"/>
    </xf>
    <xf borderId="0" fillId="4" fontId="3" numFmtId="0" xfId="0" applyAlignment="1" applyFill="1" applyFont="1">
      <alignment readingOrder="0"/>
    </xf>
    <xf borderId="5" fillId="2" fontId="1" numFmtId="164" xfId="0" applyAlignment="1" applyBorder="1" applyFont="1" applyNumberFormat="1">
      <alignment readingOrder="0"/>
    </xf>
    <xf borderId="6" fillId="2" fontId="1" numFmtId="164" xfId="0" applyAlignment="1" applyBorder="1" applyFont="1" applyNumberFormat="1">
      <alignment readingOrder="0"/>
    </xf>
    <xf borderId="0" fillId="2" fontId="1" numFmtId="164" xfId="0" applyAlignment="1" applyFont="1" applyNumberFormat="1">
      <alignment readingOrder="0"/>
    </xf>
    <xf borderId="0" fillId="5" fontId="4" numFmtId="0" xfId="0" applyAlignment="1" applyFill="1" applyFont="1">
      <alignment readingOrder="0"/>
    </xf>
    <xf borderId="0" fillId="0" fontId="5" numFmtId="0" xfId="0" applyAlignment="1" applyFont="1">
      <alignment horizontal="left" readingOrder="0" shrinkToFit="0" vertical="center" wrapText="1"/>
    </xf>
    <xf borderId="0" fillId="0" fontId="5" numFmtId="165" xfId="0" applyAlignment="1" applyFont="1" applyNumberFormat="1">
      <alignment readingOrder="0"/>
    </xf>
    <xf borderId="0" fillId="0" fontId="5" numFmtId="165" xfId="0" applyFont="1" applyNumberFormat="1"/>
    <xf borderId="0" fillId="0" fontId="5" numFmtId="0" xfId="0" applyAlignment="1" applyFont="1">
      <alignment readingOrder="0"/>
    </xf>
    <xf borderId="5" fillId="0" fontId="5" numFmtId="165" xfId="0" applyBorder="1" applyFont="1" applyNumberFormat="1"/>
    <xf borderId="6" fillId="0" fontId="5" numFmtId="165" xfId="0" applyBorder="1" applyFont="1" applyNumberFormat="1"/>
    <xf borderId="0" fillId="6" fontId="6" numFmtId="0" xfId="0" applyAlignment="1" applyFill="1" applyFont="1">
      <alignment readingOrder="0"/>
    </xf>
    <xf borderId="0" fillId="0" fontId="5" numFmtId="165" xfId="0" applyAlignment="1" applyFont="1" applyNumberFormat="1">
      <alignment readingOrder="0"/>
    </xf>
    <xf borderId="0" fillId="7" fontId="7" numFmtId="0" xfId="0" applyAlignment="1" applyFill="1" applyFont="1">
      <alignment horizontal="left" readingOrder="0"/>
    </xf>
    <xf borderId="0" fillId="0" fontId="5" numFmtId="166" xfId="0" applyAlignment="1" applyFont="1" applyNumberFormat="1">
      <alignment readingOrder="0"/>
    </xf>
    <xf borderId="0" fillId="7" fontId="8" numFmtId="0" xfId="0" applyAlignment="1" applyFont="1">
      <alignment horizontal="left" readingOrder="0"/>
    </xf>
    <xf borderId="5" fillId="0" fontId="5" numFmtId="165" xfId="0" applyAlignment="1" applyBorder="1" applyFont="1" applyNumberFormat="1">
      <alignment readingOrder="0"/>
    </xf>
    <xf borderId="6" fillId="0" fontId="5" numFmtId="165" xfId="0" applyAlignment="1" applyBorder="1" applyFont="1" applyNumberFormat="1">
      <alignment readingOrder="0"/>
    </xf>
    <xf borderId="0" fillId="0" fontId="4" numFmtId="0" xfId="0" applyAlignment="1" applyFont="1">
      <alignment readingOrder="0"/>
    </xf>
    <xf borderId="0" fillId="8" fontId="2" numFmtId="0" xfId="0" applyAlignment="1" applyFill="1" applyFont="1">
      <alignment readingOrder="0"/>
    </xf>
    <xf borderId="0" fillId="8" fontId="1" numFmtId="0" xfId="0" applyAlignment="1" applyFont="1">
      <alignment readingOrder="0"/>
    </xf>
    <xf borderId="0" fillId="8" fontId="5" numFmtId="0" xfId="0" applyAlignment="1" applyFont="1">
      <alignment horizontal="left" readingOrder="0" shrinkToFit="0" vertical="center" wrapText="1"/>
    </xf>
    <xf borderId="0" fillId="8" fontId="5" numFmtId="165" xfId="0" applyAlignment="1" applyFont="1" applyNumberFormat="1">
      <alignment readingOrder="0"/>
    </xf>
    <xf borderId="0" fillId="8" fontId="5" numFmtId="0" xfId="0" applyAlignment="1" applyFont="1">
      <alignment readingOrder="0"/>
    </xf>
    <xf borderId="0" fillId="8" fontId="5" numFmtId="0" xfId="0" applyFont="1"/>
    <xf borderId="0" fillId="8" fontId="5" numFmtId="165" xfId="0" applyFont="1" applyNumberFormat="1"/>
    <xf borderId="6" fillId="8" fontId="5" numFmtId="165" xfId="0" applyBorder="1" applyFont="1" applyNumberFormat="1"/>
    <xf borderId="5" fillId="8" fontId="5" numFmtId="165" xfId="0" applyBorder="1" applyFont="1" applyNumberFormat="1"/>
    <xf borderId="0" fillId="9" fontId="1" numFmtId="0" xfId="0" applyAlignment="1" applyFill="1" applyFont="1">
      <alignment readingOrder="0"/>
    </xf>
    <xf borderId="0" fillId="9" fontId="1" numFmtId="164" xfId="0" applyFont="1" applyNumberFormat="1"/>
    <xf borderId="0" fillId="9" fontId="1" numFmtId="0" xfId="0" applyFont="1"/>
    <xf borderId="5" fillId="9" fontId="1" numFmtId="164" xfId="0" applyBorder="1" applyFont="1" applyNumberFormat="1"/>
    <xf borderId="6" fillId="9" fontId="1" numFmtId="164" xfId="0" applyBorder="1" applyFont="1" applyNumberFormat="1"/>
    <xf borderId="0" fillId="0" fontId="8" numFmtId="0" xfId="0" applyAlignment="1" applyFont="1">
      <alignment horizontal="left" readingOrder="0"/>
    </xf>
    <xf borderId="0" fillId="8" fontId="5" numFmtId="164" xfId="0" applyAlignment="1" applyFont="1" applyNumberFormat="1">
      <alignment readingOrder="0"/>
    </xf>
    <xf borderId="0" fillId="0" fontId="5" numFmtId="0" xfId="0" applyAlignment="1" applyFont="1">
      <alignment readingOrder="0" vertical="bottom"/>
    </xf>
    <xf borderId="0" fillId="0" fontId="5" numFmtId="0" xfId="0" applyAlignment="1" applyFont="1">
      <alignment vertical="bottom"/>
    </xf>
    <xf borderId="0" fillId="0" fontId="5" numFmtId="0" xfId="0" applyAlignment="1" applyFont="1">
      <alignment vertical="bottom"/>
    </xf>
    <xf borderId="5" fillId="8" fontId="5" numFmtId="164" xfId="0" applyBorder="1" applyFont="1" applyNumberFormat="1"/>
    <xf borderId="6" fillId="8" fontId="5" numFmtId="164" xfId="0" applyBorder="1" applyFont="1" applyNumberFormat="1"/>
    <xf borderId="0" fillId="8" fontId="5" numFmtId="164" xfId="0" applyFont="1" applyNumberFormat="1"/>
    <xf borderId="0" fillId="0" fontId="5" numFmtId="164" xfId="0" applyFont="1" applyNumberFormat="1"/>
    <xf borderId="7" fillId="0" fontId="5" numFmtId="165" xfId="0" applyBorder="1" applyFont="1" applyNumberFormat="1"/>
    <xf borderId="8" fillId="0" fontId="5" numFmtId="165" xfId="0" applyBorder="1" applyFont="1" applyNumberFormat="1"/>
    <xf borderId="9" fillId="0" fontId="5" numFmtId="165" xfId="0" applyBorder="1" applyFont="1" applyNumberFormat="1"/>
    <xf borderId="0" fillId="2" fontId="5" numFmtId="0" xfId="0" applyFont="1"/>
    <xf borderId="6" fillId="2" fontId="1" numFmtId="0" xfId="0" applyAlignment="1" applyBorder="1" applyFont="1">
      <alignment readingOrder="0"/>
    </xf>
    <xf borderId="0" fillId="7" fontId="5" numFmtId="165" xfId="0" applyFont="1" applyNumberFormat="1"/>
    <xf borderId="5" fillId="10" fontId="5" numFmtId="165" xfId="0" applyBorder="1" applyFill="1" applyFont="1" applyNumberFormat="1"/>
    <xf borderId="6" fillId="10" fontId="5" numFmtId="165" xfId="0" applyAlignment="1" applyBorder="1" applyFont="1" applyNumberFormat="1">
      <alignment readingOrder="0"/>
    </xf>
    <xf borderId="5" fillId="11" fontId="5" numFmtId="165" xfId="0" applyAlignment="1" applyBorder="1" applyFill="1" applyFont="1" applyNumberFormat="1">
      <alignment readingOrder="0"/>
    </xf>
    <xf borderId="0" fillId="12" fontId="1" numFmtId="0" xfId="0" applyAlignment="1" applyFill="1" applyFont="1">
      <alignment readingOrder="0"/>
    </xf>
    <xf borderId="6" fillId="11" fontId="5" numFmtId="165" xfId="0" applyBorder="1" applyFont="1" applyNumberFormat="1"/>
    <xf borderId="5" fillId="13" fontId="5" numFmtId="165" xfId="0" applyBorder="1" applyFill="1" applyFont="1" applyNumberFormat="1"/>
    <xf borderId="6" fillId="13" fontId="5" numFmtId="165" xfId="0" applyBorder="1" applyFont="1" applyNumberFormat="1"/>
    <xf borderId="5" fillId="9" fontId="1" numFmtId="165" xfId="0" applyBorder="1" applyFont="1" applyNumberFormat="1"/>
    <xf borderId="6" fillId="9" fontId="1" numFmtId="165" xfId="0" applyBorder="1" applyFont="1" applyNumberFormat="1"/>
    <xf borderId="0" fillId="9" fontId="1" numFmtId="165" xfId="0" applyFont="1" applyNumberFormat="1"/>
    <xf borderId="5" fillId="9" fontId="5" numFmtId="165" xfId="0" applyBorder="1" applyFont="1" applyNumberFormat="1"/>
    <xf borderId="5" fillId="7" fontId="5" numFmtId="165" xfId="0" applyBorder="1" applyFont="1" applyNumberFormat="1"/>
    <xf borderId="6" fillId="7" fontId="5" numFmtId="165" xfId="0" applyBorder="1" applyFont="1" applyNumberFormat="1"/>
    <xf borderId="0" fillId="10" fontId="5" numFmtId="165" xfId="0" applyFont="1" applyNumberFormat="1"/>
    <xf borderId="0" fillId="9" fontId="5" numFmtId="165" xfId="0" applyFont="1" applyNumberFormat="1"/>
    <xf borderId="0" fillId="13" fontId="5" numFmtId="165" xfId="0" applyFont="1" applyNumberFormat="1"/>
    <xf borderId="5" fillId="11" fontId="5" numFmtId="165" xfId="0" applyBorder="1" applyFont="1" applyNumberFormat="1"/>
    <xf borderId="0" fillId="11" fontId="5" numFmtId="165" xfId="0" applyFont="1" applyNumberFormat="1"/>
    <xf borderId="6" fillId="14" fontId="5" numFmtId="165" xfId="0" applyBorder="1" applyFill="1" applyFont="1" applyNumberFormat="1"/>
    <xf borderId="6" fillId="9" fontId="5" numFmtId="165" xfId="0" applyBorder="1" applyFont="1" applyNumberFormat="1"/>
    <xf borderId="10" fillId="8" fontId="5" numFmtId="165" xfId="0" applyBorder="1" applyFont="1" applyNumberFormat="1"/>
    <xf borderId="11" fillId="8" fontId="5" numFmtId="165" xfId="0" applyBorder="1" applyFont="1" applyNumberFormat="1"/>
    <xf borderId="12" fillId="8" fontId="5" numFmtId="165" xfId="0" applyBorder="1" applyFont="1" applyNumberFormat="1"/>
    <xf borderId="0" fillId="0" fontId="9" numFmtId="0" xfId="0" applyAlignment="1" applyFont="1">
      <alignment readingOrder="0"/>
    </xf>
    <xf borderId="0" fillId="2" fontId="10" numFmtId="0" xfId="0" applyAlignment="1" applyFont="1">
      <alignment horizontal="center" readingOrder="0" vertical="center"/>
    </xf>
    <xf borderId="0" fillId="0" fontId="11" numFmtId="0" xfId="0" applyAlignment="1" applyFont="1">
      <alignment readingOrder="0"/>
    </xf>
    <xf borderId="0" fillId="2" fontId="1" numFmtId="0" xfId="0" applyAlignment="1" applyFont="1">
      <alignment horizontal="center" readingOrder="0" shrinkToFit="0" wrapText="1"/>
    </xf>
    <xf borderId="0" fillId="2" fontId="1" numFmtId="164" xfId="0" applyAlignment="1" applyFont="1" applyNumberFormat="1">
      <alignment horizontal="center" readingOrder="0" shrinkToFit="0" wrapText="1"/>
    </xf>
    <xf borderId="0" fillId="4" fontId="10" numFmtId="0" xfId="0" applyAlignment="1" applyFont="1">
      <alignment readingOrder="0"/>
    </xf>
    <xf borderId="5" fillId="8" fontId="5" numFmtId="165" xfId="0" applyAlignment="1" applyBorder="1" applyFont="1" applyNumberFormat="1">
      <alignment readingOrder="0"/>
    </xf>
    <xf borderId="6" fillId="8" fontId="5" numFmtId="165" xfId="0" applyAlignment="1" applyBorder="1" applyFont="1" applyNumberFormat="1">
      <alignment readingOrder="0"/>
    </xf>
    <xf borderId="5" fillId="10" fontId="5" numFmtId="165" xfId="0" applyAlignment="1" applyBorder="1" applyFont="1" applyNumberFormat="1">
      <alignment readingOrder="0"/>
    </xf>
    <xf borderId="0" fillId="0" fontId="5" numFmtId="165" xfId="0" applyFont="1" applyNumberFormat="1"/>
    <xf borderId="0" fillId="10" fontId="5" numFmtId="165" xfId="0" applyAlignment="1" applyFont="1" applyNumberFormat="1">
      <alignment readingOrder="0"/>
    </xf>
    <xf borderId="0" fillId="0" fontId="1" numFmtId="166" xfId="0" applyAlignment="1" applyFont="1" applyNumberFormat="1">
      <alignment readingOrder="0"/>
    </xf>
    <xf borderId="0" fillId="3" fontId="10" numFmtId="0" xfId="0" applyAlignment="1" applyFont="1">
      <alignment readingOrder="0"/>
    </xf>
    <xf borderId="6" fillId="11" fontId="5" numFmtId="165" xfId="0" applyAlignment="1" applyBorder="1" applyFont="1" applyNumberFormat="1">
      <alignment readingOrder="0"/>
    </xf>
    <xf borderId="5" fillId="13" fontId="5" numFmtId="165" xfId="0" applyAlignment="1" applyBorder="1" applyFont="1" applyNumberFormat="1">
      <alignment readingOrder="0"/>
    </xf>
    <xf borderId="0" fillId="13" fontId="5" numFmtId="165" xfId="0" applyAlignment="1" applyFont="1" applyNumberFormat="1">
      <alignment readingOrder="0"/>
    </xf>
    <xf borderId="6" fillId="13" fontId="5" numFmtId="165" xfId="0" applyAlignment="1" applyBorder="1" applyFont="1" applyNumberFormat="1">
      <alignment readingOrder="0"/>
    </xf>
    <xf borderId="0" fillId="9" fontId="7" numFmtId="0" xfId="0" applyAlignment="1" applyFont="1">
      <alignment readingOrder="0"/>
    </xf>
    <xf borderId="5" fillId="9" fontId="5" numFmtId="165" xfId="0" applyAlignment="1" applyBorder="1" applyFont="1" applyNumberFormat="1">
      <alignment readingOrder="0"/>
    </xf>
    <xf borderId="0" fillId="11" fontId="5" numFmtId="165" xfId="0" applyAlignment="1" applyFont="1" applyNumberFormat="1">
      <alignment readingOrder="0"/>
    </xf>
    <xf borderId="0" fillId="15" fontId="10" numFmtId="0" xfId="0" applyAlignment="1" applyFill="1" applyFont="1">
      <alignment readingOrder="0"/>
    </xf>
    <xf borderId="0" fillId="16" fontId="5" numFmtId="165" xfId="0" applyAlignment="1" applyFill="1" applyFont="1" applyNumberFormat="1">
      <alignment readingOrder="0"/>
    </xf>
    <xf borderId="0" fillId="0" fontId="5" numFmtId="167" xfId="0" applyAlignment="1" applyFont="1" applyNumberFormat="1">
      <alignment readingOrder="0"/>
    </xf>
    <xf borderId="5" fillId="17" fontId="5" numFmtId="165" xfId="0" applyAlignment="1" applyBorder="1" applyFill="1" applyFont="1" applyNumberFormat="1">
      <alignment readingOrder="0"/>
    </xf>
    <xf borderId="0" fillId="17" fontId="5" numFmtId="165" xfId="0" applyAlignment="1" applyFont="1" applyNumberFormat="1">
      <alignment readingOrder="0"/>
    </xf>
    <xf borderId="0" fillId="9" fontId="5" numFmtId="165" xfId="0" applyAlignment="1" applyFont="1" applyNumberFormat="1">
      <alignment readingOrder="0"/>
    </xf>
    <xf borderId="0" fillId="0" fontId="10" numFmtId="0" xfId="0" applyAlignment="1" applyFont="1">
      <alignment readingOrder="0"/>
    </xf>
    <xf borderId="5" fillId="0" fontId="5" numFmtId="0" xfId="0" applyBorder="1" applyFont="1"/>
    <xf borderId="0" fillId="0" fontId="1" numFmtId="0" xfId="0" applyAlignment="1" applyFont="1">
      <alignment readingOrder="0" vertical="bottom"/>
    </xf>
    <xf borderId="6" fillId="9" fontId="5" numFmtId="165" xfId="0" applyAlignment="1" applyBorder="1" applyFont="1" applyNumberFormat="1">
      <alignment readingOrder="0"/>
    </xf>
    <xf borderId="0" fillId="0" fontId="5" numFmtId="168" xfId="0" applyFont="1" applyNumberFormat="1"/>
    <xf borderId="6" fillId="0" fontId="5" numFmtId="168" xfId="0" applyBorder="1" applyFont="1" applyNumberFormat="1"/>
    <xf borderId="5" fillId="9" fontId="5" numFmtId="168" xfId="0" applyBorder="1" applyFont="1" applyNumberFormat="1"/>
    <xf borderId="0" fillId="9" fontId="5" numFmtId="168" xfId="0" applyFont="1" applyNumberFormat="1"/>
    <xf borderId="6" fillId="9" fontId="5" numFmtId="168" xfId="0" applyBorder="1" applyFont="1" applyNumberFormat="1"/>
    <xf borderId="0" fillId="0" fontId="10" numFmtId="0" xfId="0" applyFont="1"/>
    <xf borderId="0" fillId="18" fontId="1" numFmtId="0" xfId="0" applyAlignment="1" applyFill="1" applyFont="1">
      <alignment horizontal="center" readingOrder="0" vertical="center"/>
    </xf>
    <xf borderId="0" fillId="18" fontId="1" numFmtId="0" xfId="0" applyAlignment="1" applyFont="1">
      <alignment horizontal="center" readingOrder="0"/>
    </xf>
    <xf borderId="0" fillId="18" fontId="1" numFmtId="0" xfId="0" applyAlignment="1" applyFont="1">
      <alignment horizontal="center" readingOrder="0"/>
    </xf>
    <xf borderId="0" fillId="7" fontId="1" numFmtId="0" xfId="0" applyAlignment="1" applyFont="1">
      <alignment horizontal="center" readingOrder="0"/>
    </xf>
    <xf borderId="10" fillId="19" fontId="1" numFmtId="0" xfId="0" applyAlignment="1" applyBorder="1" applyFill="1" applyFont="1">
      <alignment readingOrder="0"/>
    </xf>
    <xf borderId="12" fillId="18" fontId="12" numFmtId="0" xfId="0" applyBorder="1" applyFont="1"/>
    <xf borderId="2" fillId="7" fontId="1" numFmtId="0" xfId="0" applyAlignment="1" applyBorder="1" applyFont="1">
      <alignment horizontal="center" readingOrder="0"/>
    </xf>
    <xf borderId="4" fillId="7" fontId="12" numFmtId="0" xfId="0" applyBorder="1" applyFont="1"/>
    <xf borderId="3" fillId="7" fontId="12" numFmtId="0" xfId="0" applyBorder="1" applyFont="1"/>
    <xf borderId="4" fillId="7" fontId="1" numFmtId="0" xfId="0" applyAlignment="1" applyBorder="1" applyFont="1">
      <alignment horizontal="center" readingOrder="0"/>
    </xf>
    <xf borderId="2" fillId="7" fontId="1" numFmtId="0" xfId="0" applyAlignment="1" applyBorder="1" applyFont="1">
      <alignment horizontal="center" readingOrder="0" vertical="bottom"/>
    </xf>
    <xf borderId="0" fillId="7" fontId="1" numFmtId="0" xfId="0" applyAlignment="1" applyFont="1">
      <alignment horizontal="center" readingOrder="0" vertical="bottom"/>
    </xf>
    <xf borderId="13" fillId="20" fontId="5" numFmtId="0" xfId="0" applyAlignment="1" applyBorder="1" applyFill="1" applyFont="1">
      <alignment readingOrder="0"/>
    </xf>
    <xf borderId="13" fillId="7" fontId="5" numFmtId="165" xfId="0" applyBorder="1" applyFont="1" applyNumberFormat="1"/>
    <xf borderId="5" fillId="21" fontId="1" numFmtId="0" xfId="0" applyAlignment="1" applyBorder="1" applyFill="1" applyFont="1">
      <alignment horizontal="center" readingOrder="0" vertical="bottom"/>
    </xf>
    <xf borderId="6" fillId="21" fontId="12" numFmtId="0" xfId="0" applyBorder="1" applyFont="1"/>
    <xf borderId="0" fillId="21" fontId="1" numFmtId="0" xfId="0" applyAlignment="1" applyFont="1">
      <alignment horizontal="center" readingOrder="0" vertical="bottom"/>
    </xf>
    <xf borderId="13" fillId="22" fontId="5" numFmtId="0" xfId="0" applyAlignment="1" applyBorder="1" applyFill="1" applyFont="1">
      <alignment readingOrder="0"/>
    </xf>
    <xf borderId="13" fillId="21" fontId="5" numFmtId="165" xfId="0" applyBorder="1" applyFont="1" applyNumberFormat="1"/>
    <xf borderId="5" fillId="7" fontId="1" numFmtId="0" xfId="0" applyAlignment="1" applyBorder="1" applyFont="1">
      <alignment horizontal="center" readingOrder="0"/>
    </xf>
    <xf borderId="6" fillId="7" fontId="1" numFmtId="0" xfId="0" applyAlignment="1" applyBorder="1" applyFont="1">
      <alignment horizontal="center" readingOrder="0"/>
    </xf>
    <xf borderId="5" fillId="7" fontId="1" numFmtId="0" xfId="0" applyAlignment="1" applyBorder="1" applyFont="1">
      <alignment horizontal="center" vertical="bottom"/>
    </xf>
    <xf borderId="0" fillId="7" fontId="1" numFmtId="0" xfId="0" applyAlignment="1" applyFont="1">
      <alignment horizontal="center" vertical="bottom"/>
    </xf>
    <xf borderId="6" fillId="7" fontId="1" numFmtId="0" xfId="0" applyAlignment="1" applyBorder="1" applyFont="1">
      <alignment horizontal="center" vertical="bottom"/>
    </xf>
    <xf borderId="13" fillId="23" fontId="5" numFmtId="0" xfId="0" applyAlignment="1" applyBorder="1" applyFill="1" applyFont="1">
      <alignment readingOrder="0"/>
    </xf>
    <xf borderId="0" fillId="21" fontId="5" numFmtId="0" xfId="0" applyAlignment="1" applyFont="1">
      <alignment readingOrder="0"/>
    </xf>
    <xf borderId="5" fillId="21" fontId="5" numFmtId="165" xfId="0" applyAlignment="1" applyBorder="1" applyFont="1" applyNumberFormat="1">
      <alignment readingOrder="0"/>
    </xf>
    <xf borderId="0" fillId="21" fontId="5" numFmtId="165" xfId="0" applyFont="1" applyNumberFormat="1"/>
    <xf borderId="6" fillId="21" fontId="5" numFmtId="165" xfId="0" applyBorder="1" applyFont="1" applyNumberFormat="1"/>
    <xf borderId="5" fillId="21" fontId="5" numFmtId="165" xfId="0" applyBorder="1" applyFont="1" applyNumberFormat="1"/>
    <xf borderId="0" fillId="21" fontId="5" numFmtId="165" xfId="0" applyAlignment="1" applyFont="1" applyNumberFormat="1">
      <alignment readingOrder="0"/>
    </xf>
    <xf borderId="6" fillId="21" fontId="5" numFmtId="165" xfId="0" applyAlignment="1" applyBorder="1" applyFont="1" applyNumberFormat="1">
      <alignment readingOrder="0"/>
    </xf>
    <xf borderId="5" fillId="21" fontId="5" numFmtId="165" xfId="0" applyAlignment="1" applyBorder="1" applyFont="1" applyNumberFormat="1">
      <alignment vertical="bottom"/>
    </xf>
    <xf borderId="0" fillId="21" fontId="5" numFmtId="165" xfId="0" applyAlignment="1" applyFont="1" applyNumberFormat="1">
      <alignment vertical="bottom"/>
    </xf>
    <xf borderId="6" fillId="21" fontId="5" numFmtId="165" xfId="0" applyAlignment="1" applyBorder="1" applyFont="1" applyNumberFormat="1">
      <alignment vertical="bottom"/>
    </xf>
    <xf borderId="0" fillId="7" fontId="5" numFmtId="0" xfId="0" applyAlignment="1" applyFont="1">
      <alignment vertical="bottom"/>
    </xf>
    <xf borderId="13" fillId="24" fontId="5" numFmtId="0" xfId="0" applyAlignment="1" applyBorder="1" applyFill="1" applyFont="1">
      <alignment readingOrder="0"/>
    </xf>
    <xf borderId="0" fillId="7" fontId="5" numFmtId="0" xfId="0" applyAlignment="1" applyFont="1">
      <alignment readingOrder="0"/>
    </xf>
    <xf borderId="5" fillId="7" fontId="5" numFmtId="165" xfId="0" applyAlignment="1" applyBorder="1" applyFont="1" applyNumberFormat="1">
      <alignment readingOrder="0"/>
    </xf>
    <xf borderId="0" fillId="7" fontId="5" numFmtId="165" xfId="0" applyAlignment="1" applyFont="1" applyNumberFormat="1">
      <alignment readingOrder="0"/>
    </xf>
    <xf borderId="6" fillId="7" fontId="5" numFmtId="165" xfId="0" applyAlignment="1" applyBorder="1" applyFont="1" applyNumberFormat="1">
      <alignment readingOrder="0"/>
    </xf>
    <xf borderId="5" fillId="7" fontId="5" numFmtId="165" xfId="0" applyAlignment="1" applyBorder="1" applyFont="1" applyNumberFormat="1">
      <alignment vertical="bottom"/>
    </xf>
    <xf borderId="0" fillId="7" fontId="5" numFmtId="165" xfId="0" applyAlignment="1" applyFont="1" applyNumberFormat="1">
      <alignment vertical="bottom"/>
    </xf>
    <xf borderId="6" fillId="7" fontId="5" numFmtId="165" xfId="0" applyAlignment="1" applyBorder="1" applyFont="1" applyNumberFormat="1">
      <alignment vertical="bottom"/>
    </xf>
    <xf borderId="13" fillId="25" fontId="5" numFmtId="0" xfId="0" applyAlignment="1" applyBorder="1" applyFill="1" applyFont="1">
      <alignment readingOrder="0"/>
    </xf>
    <xf borderId="13" fillId="26" fontId="1" numFmtId="0" xfId="0" applyAlignment="1" applyBorder="1" applyFill="1" applyFont="1">
      <alignment readingOrder="0"/>
    </xf>
    <xf borderId="13" fillId="21" fontId="1" numFmtId="165" xfId="0" applyBorder="1" applyFont="1" applyNumberFormat="1"/>
    <xf borderId="0" fillId="27" fontId="1" numFmtId="165" xfId="0" applyAlignment="1" applyFill="1" applyFont="1" applyNumberFormat="1">
      <alignment horizontal="center" readingOrder="0"/>
    </xf>
    <xf borderId="7" fillId="27" fontId="1" numFmtId="165" xfId="0" applyAlignment="1" applyBorder="1" applyFont="1" applyNumberFormat="1">
      <alignment horizontal="center" readingOrder="0"/>
    </xf>
    <xf borderId="9" fillId="27" fontId="1" numFmtId="165" xfId="0" applyAlignment="1" applyBorder="1" applyFont="1" applyNumberFormat="1">
      <alignment horizontal="center" readingOrder="0"/>
    </xf>
    <xf borderId="8" fillId="27" fontId="1" numFmtId="165" xfId="0" applyAlignment="1" applyBorder="1" applyFont="1" applyNumberFormat="1">
      <alignment horizontal="center" readingOrder="0"/>
    </xf>
    <xf borderId="7" fillId="27" fontId="1" numFmtId="165" xfId="0" applyAlignment="1" applyBorder="1" applyFont="1" applyNumberFormat="1">
      <alignment horizontal="center" vertical="bottom"/>
    </xf>
    <xf borderId="9" fillId="27" fontId="1" numFmtId="165" xfId="0" applyAlignment="1" applyBorder="1" applyFont="1" applyNumberFormat="1">
      <alignment horizontal="center" vertical="bottom"/>
    </xf>
    <xf borderId="8" fillId="27" fontId="1" numFmtId="165" xfId="0" applyAlignment="1" applyBorder="1" applyFont="1" applyNumberFormat="1">
      <alignment horizontal="center" vertical="bottom"/>
    </xf>
    <xf borderId="0" fillId="27" fontId="1" numFmtId="165" xfId="0" applyAlignment="1" applyFont="1" applyNumberFormat="1">
      <alignment horizontal="center" vertical="bottom"/>
    </xf>
    <xf borderId="0" fillId="7" fontId="1" numFmtId="165" xfId="0" applyAlignment="1" applyFont="1" applyNumberFormat="1">
      <alignment horizontal="center" vertical="bottom"/>
    </xf>
    <xf borderId="0" fillId="0" fontId="5" numFmtId="169" xfId="0" applyAlignment="1" applyFont="1" applyNumberFormat="1">
      <alignment readingOrder="0"/>
    </xf>
    <xf borderId="2" fillId="20" fontId="5" numFmtId="0" xfId="0" applyAlignment="1" applyBorder="1" applyFont="1">
      <alignment horizontal="center" readingOrder="0"/>
    </xf>
    <xf borderId="3" fillId="0" fontId="12" numFmtId="0" xfId="0" applyBorder="1" applyFont="1"/>
    <xf borderId="2" fillId="26" fontId="5" numFmtId="0" xfId="0" applyAlignment="1" applyBorder="1" applyFont="1">
      <alignment horizontal="center" readingOrder="0"/>
    </xf>
    <xf borderId="2" fillId="19" fontId="5" numFmtId="0" xfId="0" applyAlignment="1" applyBorder="1" applyFont="1">
      <alignment horizontal="center" readingOrder="0"/>
    </xf>
    <xf borderId="2" fillId="2" fontId="5" numFmtId="0" xfId="0" applyAlignment="1" applyBorder="1" applyFont="1">
      <alignment horizontal="center" readingOrder="0"/>
    </xf>
    <xf borderId="5" fillId="4" fontId="5" numFmtId="0" xfId="0" applyAlignment="1" applyBorder="1" applyFont="1">
      <alignment readingOrder="0"/>
    </xf>
    <xf borderId="5" fillId="28" fontId="5" numFmtId="0" xfId="0" applyAlignment="1" applyBorder="1" applyFill="1" applyFont="1">
      <alignment readingOrder="0"/>
    </xf>
    <xf borderId="5" fillId="24" fontId="5" numFmtId="0" xfId="0" applyAlignment="1" applyBorder="1" applyFont="1">
      <alignment readingOrder="0"/>
    </xf>
    <xf borderId="5" fillId="23" fontId="5" numFmtId="0" xfId="0" applyAlignment="1" applyBorder="1" applyFont="1">
      <alignment readingOrder="0"/>
    </xf>
    <xf borderId="7" fillId="4" fontId="5" numFmtId="0" xfId="0" applyAlignment="1" applyBorder="1" applyFont="1">
      <alignment readingOrder="0"/>
    </xf>
    <xf borderId="7" fillId="28" fontId="5" numFmtId="0" xfId="0" applyAlignment="1" applyBorder="1" applyFont="1">
      <alignment readingOrder="0"/>
    </xf>
    <xf borderId="7" fillId="24" fontId="5" numFmtId="0" xfId="0" applyAlignment="1" applyBorder="1" applyFont="1">
      <alignment readingOrder="0"/>
    </xf>
    <xf borderId="7" fillId="23" fontId="5" numFmtId="0" xfId="0" applyAlignment="1" applyBorder="1" applyFont="1">
      <alignment readingOrder="0"/>
    </xf>
    <xf borderId="2" fillId="25" fontId="1" numFmtId="0" xfId="0" applyAlignment="1" applyBorder="1" applyFont="1">
      <alignment readingOrder="0"/>
    </xf>
    <xf borderId="3" fillId="0" fontId="5" numFmtId="165" xfId="0" applyBorder="1" applyFont="1" applyNumberFormat="1"/>
    <xf borderId="5" fillId="25" fontId="1" numFmtId="0" xfId="0" applyAlignment="1" applyBorder="1" applyFont="1">
      <alignment readingOrder="0"/>
    </xf>
    <xf borderId="10" fillId="25" fontId="1" numFmtId="0" xfId="0" applyAlignment="1" applyBorder="1" applyFont="1">
      <alignment readingOrder="0"/>
    </xf>
    <xf borderId="12" fillId="0" fontId="5" numFmtId="165" xfId="0" applyBorder="1" applyFont="1" applyNumberFormat="1"/>
    <xf borderId="13" fillId="19" fontId="1" numFmtId="0" xfId="0" applyAlignment="1" applyBorder="1" applyFont="1">
      <alignment readingOrder="0"/>
    </xf>
    <xf borderId="13" fillId="0" fontId="5" numFmtId="165" xfId="0" applyBorder="1" applyFont="1" applyNumberFormat="1"/>
    <xf borderId="13" fillId="0" fontId="5" numFmtId="0" xfId="0" applyBorder="1" applyFont="1"/>
    <xf borderId="13" fillId="29" fontId="1" numFmtId="165" xfId="0" applyBorder="1" applyFill="1" applyFont="1" applyNumberFormat="1"/>
    <xf borderId="13" fillId="0" fontId="1" numFmtId="165" xfId="0" applyBorder="1" applyFont="1" applyNumberFormat="1"/>
    <xf borderId="0" fillId="0" fontId="5" numFmtId="0" xfId="0" applyFont="1"/>
  </cellXfs>
  <cellStyles count="1">
    <cellStyle xfId="0" name="Normal" builtinId="0"/>
  </cellStyles>
  <dxfs count="12">
    <dxf>
      <font/>
      <fill>
        <patternFill patternType="solid">
          <fgColor rgb="FFD9D2E9"/>
          <bgColor rgb="FFD9D2E9"/>
        </patternFill>
      </fill>
      <border/>
    </dxf>
    <dxf>
      <font/>
      <fill>
        <patternFill patternType="solid">
          <fgColor rgb="FFCFE2F3"/>
          <bgColor rgb="FFCFE2F3"/>
        </patternFill>
      </fill>
      <border/>
    </dxf>
    <dxf>
      <font/>
      <fill>
        <patternFill patternType="solid">
          <fgColor rgb="FFFCE5CD"/>
          <bgColor rgb="FFFCE5CD"/>
        </patternFill>
      </fill>
      <border/>
    </dxf>
    <dxf>
      <font/>
      <fill>
        <patternFill patternType="solid">
          <fgColor rgb="FFD9EAD3"/>
          <bgColor rgb="FFD9EAD3"/>
        </patternFill>
      </fill>
      <border/>
    </dxf>
    <dxf>
      <font/>
      <fill>
        <patternFill patternType="solid">
          <fgColor rgb="FFE6B8AF"/>
          <bgColor rgb="FFE6B8A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6AA84F"/>
          <bgColor rgb="FF6AA84F"/>
        </patternFill>
      </fill>
      <border/>
    </dxf>
    <dxf>
      <font/>
      <fill>
        <patternFill patternType="solid">
          <fgColor rgb="FFE69138"/>
          <bgColor rgb="FFE69138"/>
        </patternFill>
      </fill>
      <border/>
    </dxf>
    <dxf>
      <font/>
      <fill>
        <patternFill patternType="solid">
          <fgColor rgb="FFCC0000"/>
          <bgColor rgb="FFCC0000"/>
        </patternFill>
      </fill>
      <border/>
    </dxf>
    <dxf>
      <font/>
      <fill>
        <patternFill patternType="solid">
          <fgColor rgb="FF674EA7"/>
          <bgColor rgb="FF674EA7"/>
        </patternFill>
      </fill>
      <border/>
    </dxf>
    <dxf>
      <font/>
      <fill>
        <patternFill patternType="solid">
          <fgColor rgb="FFFF00FF"/>
          <bgColor rgb="FFFF00FF"/>
        </patternFill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43"/>
    <col customWidth="1" min="2" max="2" width="18.71"/>
    <col customWidth="1" min="4" max="4" width="18.71"/>
    <col customWidth="1" min="5" max="5" width="7.71"/>
    <col customWidth="1" min="6" max="6" width="81.57"/>
    <col customWidth="1" min="7" max="7" width="11.0"/>
    <col customWidth="1" min="8" max="8" width="16.14"/>
    <col customWidth="1" hidden="1" min="9" max="9" width="29.57"/>
    <col customWidth="1" hidden="1" min="10" max="10" width="23.0"/>
    <col customWidth="1" min="26" max="26" width="21.14"/>
  </cols>
  <sheetData>
    <row r="1">
      <c r="A1" s="1"/>
      <c r="B1" s="1"/>
      <c r="C1" s="1"/>
      <c r="D1" s="1"/>
      <c r="E1" s="1"/>
      <c r="F1" s="1"/>
      <c r="G1" s="2"/>
      <c r="H1" s="2"/>
      <c r="I1" s="1"/>
      <c r="J1" s="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5"/>
      <c r="AA1" s="4"/>
      <c r="AB1" s="4"/>
      <c r="AC1" s="4"/>
      <c r="AD1" s="4"/>
      <c r="AE1" s="4"/>
      <c r="AF1" s="4"/>
      <c r="AG1" s="4"/>
    </row>
    <row r="2">
      <c r="A2" s="1"/>
      <c r="B2" s="6" t="s">
        <v>0</v>
      </c>
      <c r="C2" s="1"/>
      <c r="D2" s="7" t="s">
        <v>1</v>
      </c>
      <c r="E2" s="7" t="s">
        <v>2</v>
      </c>
      <c r="G2" s="8" t="s">
        <v>3</v>
      </c>
      <c r="H2" s="7" t="s">
        <v>4</v>
      </c>
      <c r="I2" s="7" t="s">
        <v>5</v>
      </c>
      <c r="J2" s="7" t="s">
        <v>6</v>
      </c>
      <c r="K2" s="9" t="s">
        <v>7</v>
      </c>
      <c r="V2" s="9"/>
      <c r="W2" s="9"/>
      <c r="X2" s="9"/>
      <c r="Y2" s="4"/>
      <c r="AA2" s="4"/>
      <c r="AB2" s="4"/>
      <c r="AC2" s="4"/>
      <c r="AD2" s="4"/>
      <c r="AE2" s="4"/>
      <c r="AF2" s="4"/>
      <c r="AG2" s="4"/>
    </row>
    <row r="3">
      <c r="A3" s="1"/>
      <c r="B3" s="10" t="s">
        <v>8</v>
      </c>
      <c r="C3" s="1"/>
      <c r="K3" s="11" t="s">
        <v>9</v>
      </c>
      <c r="L3" s="12" t="s">
        <v>10</v>
      </c>
      <c r="M3" s="11" t="s">
        <v>11</v>
      </c>
      <c r="N3" s="13" t="s">
        <v>12</v>
      </c>
      <c r="O3" s="12" t="s">
        <v>13</v>
      </c>
      <c r="P3" s="11" t="s">
        <v>14</v>
      </c>
      <c r="Q3" s="13" t="s">
        <v>15</v>
      </c>
      <c r="R3" s="12" t="s">
        <v>16</v>
      </c>
      <c r="S3" s="11" t="s">
        <v>17</v>
      </c>
      <c r="T3" s="13" t="s">
        <v>18</v>
      </c>
      <c r="U3" s="12" t="s">
        <v>19</v>
      </c>
      <c r="V3" s="11" t="s">
        <v>20</v>
      </c>
      <c r="W3" s="12" t="s">
        <v>21</v>
      </c>
      <c r="X3" s="14" t="s">
        <v>22</v>
      </c>
      <c r="Y3" s="4"/>
      <c r="AA3" s="4"/>
      <c r="AB3" s="4"/>
      <c r="AC3" s="4"/>
      <c r="AD3" s="4"/>
      <c r="AE3" s="4"/>
      <c r="AF3" s="4"/>
      <c r="AG3" s="4"/>
    </row>
    <row r="4">
      <c r="A4" s="1"/>
      <c r="B4" s="15" t="s">
        <v>23</v>
      </c>
      <c r="C4" s="1"/>
      <c r="E4" s="7" t="s">
        <v>24</v>
      </c>
      <c r="F4" s="7" t="s">
        <v>25</v>
      </c>
      <c r="K4" s="16" t="s">
        <v>26</v>
      </c>
      <c r="L4" s="17" t="s">
        <v>27</v>
      </c>
      <c r="M4" s="16" t="s">
        <v>28</v>
      </c>
      <c r="N4" s="18" t="s">
        <v>29</v>
      </c>
      <c r="O4" s="17" t="s">
        <v>30</v>
      </c>
      <c r="P4" s="16" t="s">
        <v>31</v>
      </c>
      <c r="Q4" s="18" t="s">
        <v>32</v>
      </c>
      <c r="R4" s="17" t="s">
        <v>33</v>
      </c>
      <c r="S4" s="16" t="s">
        <v>34</v>
      </c>
      <c r="T4" s="18" t="s">
        <v>35</v>
      </c>
      <c r="U4" s="17" t="s">
        <v>36</v>
      </c>
      <c r="V4" s="16" t="s">
        <v>37</v>
      </c>
      <c r="W4" s="17" t="s">
        <v>38</v>
      </c>
      <c r="Y4" s="4"/>
      <c r="AA4" s="4"/>
      <c r="AB4" s="4"/>
      <c r="AC4" s="4"/>
      <c r="AD4" s="4"/>
      <c r="AE4" s="4"/>
      <c r="AF4" s="4"/>
      <c r="AG4" s="4"/>
    </row>
    <row r="5">
      <c r="B5" s="19" t="s">
        <v>39</v>
      </c>
      <c r="D5" s="10" t="s">
        <v>8</v>
      </c>
      <c r="E5" s="5" t="s">
        <v>40</v>
      </c>
      <c r="F5" s="20" t="s">
        <v>41</v>
      </c>
      <c r="G5" s="21">
        <v>0.041666666666666664</v>
      </c>
      <c r="H5" s="22">
        <f t="shared" ref="H5:H75" si="1">(G5/100)*30</f>
        <v>0.0125</v>
      </c>
      <c r="I5" s="23" t="s">
        <v>42</v>
      </c>
      <c r="J5" s="23" t="s">
        <v>43</v>
      </c>
      <c r="K5" s="24"/>
      <c r="L5" s="25"/>
      <c r="M5" s="24"/>
      <c r="N5" s="22"/>
      <c r="O5" s="25"/>
      <c r="P5" s="24"/>
      <c r="Q5" s="22"/>
      <c r="R5" s="25"/>
      <c r="S5" s="24"/>
      <c r="T5" s="22"/>
      <c r="U5" s="25"/>
      <c r="V5" s="24"/>
      <c r="W5" s="25"/>
      <c r="X5" s="22">
        <f t="shared" ref="X5:X75" si="2">SUM(K5:W5)</f>
        <v>0</v>
      </c>
    </row>
    <row r="6">
      <c r="B6" s="26" t="s">
        <v>44</v>
      </c>
      <c r="D6" s="10" t="s">
        <v>8</v>
      </c>
      <c r="E6" s="5" t="s">
        <v>45</v>
      </c>
      <c r="F6" s="23" t="s">
        <v>46</v>
      </c>
      <c r="G6" s="21">
        <v>0.041666666666666664</v>
      </c>
      <c r="H6" s="22">
        <f t="shared" si="1"/>
        <v>0.0125</v>
      </c>
      <c r="I6" s="23" t="s">
        <v>42</v>
      </c>
      <c r="J6" s="23" t="s">
        <v>43</v>
      </c>
      <c r="K6" s="24"/>
      <c r="L6" s="25"/>
      <c r="M6" s="24"/>
      <c r="N6" s="22"/>
      <c r="O6" s="25"/>
      <c r="P6" s="24"/>
      <c r="Q6" s="22"/>
      <c r="R6" s="25"/>
      <c r="S6" s="24"/>
      <c r="T6" s="22"/>
      <c r="U6" s="25"/>
      <c r="V6" s="24"/>
      <c r="W6" s="25"/>
      <c r="X6" s="22">
        <f t="shared" si="2"/>
        <v>0</v>
      </c>
    </row>
    <row r="7">
      <c r="D7" s="10" t="s">
        <v>8</v>
      </c>
      <c r="E7" s="5" t="s">
        <v>47</v>
      </c>
      <c r="F7" s="20" t="s">
        <v>48</v>
      </c>
      <c r="G7" s="21">
        <v>0.08333333333333333</v>
      </c>
      <c r="H7" s="22">
        <f t="shared" si="1"/>
        <v>0.025</v>
      </c>
      <c r="I7" s="23" t="s">
        <v>42</v>
      </c>
      <c r="J7" s="23" t="s">
        <v>43</v>
      </c>
      <c r="K7" s="24"/>
      <c r="L7" s="25"/>
      <c r="M7" s="24"/>
      <c r="N7" s="22"/>
      <c r="O7" s="25"/>
      <c r="P7" s="24"/>
      <c r="Q7" s="22"/>
      <c r="R7" s="25"/>
      <c r="S7" s="24"/>
      <c r="T7" s="22"/>
      <c r="U7" s="25"/>
      <c r="V7" s="24"/>
      <c r="W7" s="25"/>
      <c r="X7" s="22">
        <f t="shared" si="2"/>
        <v>0</v>
      </c>
    </row>
    <row r="8">
      <c r="D8" s="10" t="s">
        <v>8</v>
      </c>
      <c r="E8" s="5" t="s">
        <v>49</v>
      </c>
      <c r="F8" s="20" t="s">
        <v>50</v>
      </c>
      <c r="G8" s="21">
        <v>0.125</v>
      </c>
      <c r="H8" s="22">
        <f t="shared" si="1"/>
        <v>0.0375</v>
      </c>
      <c r="I8" s="23" t="s">
        <v>42</v>
      </c>
      <c r="J8" s="23" t="s">
        <v>43</v>
      </c>
      <c r="K8" s="24"/>
      <c r="L8" s="25"/>
      <c r="M8" s="24"/>
      <c r="N8" s="22"/>
      <c r="O8" s="25"/>
      <c r="P8" s="24"/>
      <c r="Q8" s="22"/>
      <c r="R8" s="25"/>
      <c r="S8" s="24"/>
      <c r="T8" s="22"/>
      <c r="U8" s="25"/>
      <c r="V8" s="24"/>
      <c r="W8" s="25"/>
      <c r="X8" s="22">
        <f t="shared" si="2"/>
        <v>0</v>
      </c>
    </row>
    <row r="9">
      <c r="D9" s="10" t="s">
        <v>8</v>
      </c>
      <c r="E9" s="5" t="s">
        <v>51</v>
      </c>
      <c r="F9" s="20" t="s">
        <v>52</v>
      </c>
      <c r="G9" s="21">
        <v>0.125</v>
      </c>
      <c r="H9" s="22">
        <f t="shared" si="1"/>
        <v>0.0375</v>
      </c>
      <c r="I9" s="23" t="s">
        <v>42</v>
      </c>
      <c r="J9" s="23" t="s">
        <v>43</v>
      </c>
      <c r="K9" s="24"/>
      <c r="L9" s="25"/>
      <c r="M9" s="24"/>
      <c r="N9" s="22"/>
      <c r="O9" s="25"/>
      <c r="P9" s="24"/>
      <c r="Q9" s="22"/>
      <c r="R9" s="25"/>
      <c r="S9" s="24"/>
      <c r="T9" s="22"/>
      <c r="U9" s="25"/>
      <c r="V9" s="24"/>
      <c r="W9" s="25"/>
      <c r="X9" s="22">
        <f t="shared" si="2"/>
        <v>0</v>
      </c>
    </row>
    <row r="10">
      <c r="D10" s="10" t="s">
        <v>8</v>
      </c>
      <c r="E10" s="5" t="s">
        <v>53</v>
      </c>
      <c r="F10" s="20" t="s">
        <v>54</v>
      </c>
      <c r="G10" s="21">
        <v>0.08333333333333333</v>
      </c>
      <c r="H10" s="22">
        <f t="shared" si="1"/>
        <v>0.025</v>
      </c>
      <c r="I10" s="23" t="s">
        <v>42</v>
      </c>
      <c r="J10" s="23" t="s">
        <v>43</v>
      </c>
      <c r="K10" s="24"/>
      <c r="L10" s="25"/>
      <c r="M10" s="24"/>
      <c r="N10" s="22"/>
      <c r="O10" s="25"/>
      <c r="P10" s="24"/>
      <c r="Q10" s="22"/>
      <c r="R10" s="25"/>
      <c r="S10" s="24"/>
      <c r="T10" s="22"/>
      <c r="U10" s="25"/>
      <c r="V10" s="24"/>
      <c r="W10" s="25"/>
      <c r="X10" s="22">
        <f t="shared" si="2"/>
        <v>0</v>
      </c>
    </row>
    <row r="11">
      <c r="D11" s="10" t="s">
        <v>8</v>
      </c>
      <c r="E11" s="5" t="s">
        <v>55</v>
      </c>
      <c r="F11" s="20" t="s">
        <v>56</v>
      </c>
      <c r="G11" s="21">
        <v>0.3333333333333333</v>
      </c>
      <c r="H11" s="22">
        <f t="shared" si="1"/>
        <v>0.1</v>
      </c>
      <c r="I11" s="23" t="s">
        <v>42</v>
      </c>
      <c r="J11" s="23" t="s">
        <v>43</v>
      </c>
      <c r="K11" s="24"/>
      <c r="L11" s="25"/>
      <c r="M11" s="24"/>
      <c r="N11" s="22"/>
      <c r="O11" s="25"/>
      <c r="P11" s="24"/>
      <c r="Q11" s="22"/>
      <c r="R11" s="25"/>
      <c r="S11" s="24"/>
      <c r="T11" s="22"/>
      <c r="U11" s="25"/>
      <c r="V11" s="24"/>
      <c r="W11" s="25"/>
      <c r="X11" s="22">
        <f t="shared" si="2"/>
        <v>0</v>
      </c>
    </row>
    <row r="12">
      <c r="D12" s="10" t="s">
        <v>8</v>
      </c>
      <c r="E12" s="5" t="s">
        <v>57</v>
      </c>
      <c r="F12" s="23" t="s">
        <v>58</v>
      </c>
      <c r="G12" s="21">
        <v>0.041666666666666664</v>
      </c>
      <c r="H12" s="22">
        <f t="shared" si="1"/>
        <v>0.0125</v>
      </c>
      <c r="I12" s="23" t="s">
        <v>59</v>
      </c>
      <c r="J12" s="23" t="s">
        <v>60</v>
      </c>
      <c r="K12" s="24"/>
      <c r="L12" s="25"/>
      <c r="M12" s="24"/>
      <c r="N12" s="22"/>
      <c r="O12" s="25"/>
      <c r="P12" s="24"/>
      <c r="Q12" s="22"/>
      <c r="R12" s="25"/>
      <c r="S12" s="24"/>
      <c r="T12" s="22"/>
      <c r="U12" s="25"/>
      <c r="V12" s="24"/>
      <c r="W12" s="25"/>
      <c r="X12" s="22">
        <f t="shared" si="2"/>
        <v>0</v>
      </c>
    </row>
    <row r="13">
      <c r="D13" s="10" t="s">
        <v>8</v>
      </c>
      <c r="E13" s="5" t="s">
        <v>61</v>
      </c>
      <c r="F13" s="23" t="s">
        <v>62</v>
      </c>
      <c r="G13" s="21">
        <v>0.041666666666666664</v>
      </c>
      <c r="H13" s="22">
        <f t="shared" si="1"/>
        <v>0.0125</v>
      </c>
      <c r="I13" s="23" t="s">
        <v>59</v>
      </c>
      <c r="J13" s="23" t="s">
        <v>60</v>
      </c>
      <c r="K13" s="24"/>
      <c r="L13" s="25"/>
      <c r="M13" s="24"/>
      <c r="N13" s="22"/>
      <c r="O13" s="25"/>
      <c r="P13" s="24"/>
      <c r="Q13" s="22"/>
      <c r="R13" s="25"/>
      <c r="S13" s="24"/>
      <c r="T13" s="22"/>
      <c r="U13" s="25"/>
      <c r="V13" s="24"/>
      <c r="W13" s="25"/>
      <c r="X13" s="22">
        <f t="shared" si="2"/>
        <v>0</v>
      </c>
    </row>
    <row r="14">
      <c r="D14" s="10" t="s">
        <v>8</v>
      </c>
      <c r="E14" s="5" t="s">
        <v>63</v>
      </c>
      <c r="F14" s="20" t="s">
        <v>64</v>
      </c>
      <c r="G14" s="21">
        <v>0.020833333333333332</v>
      </c>
      <c r="H14" s="22">
        <f t="shared" si="1"/>
        <v>0.00625</v>
      </c>
      <c r="I14" s="23" t="s">
        <v>59</v>
      </c>
      <c r="J14" s="23" t="s">
        <v>60</v>
      </c>
      <c r="K14" s="24"/>
      <c r="L14" s="25"/>
      <c r="M14" s="24"/>
      <c r="N14" s="22"/>
      <c r="O14" s="25"/>
      <c r="P14" s="24"/>
      <c r="Q14" s="22"/>
      <c r="R14" s="25"/>
      <c r="S14" s="24"/>
      <c r="T14" s="22"/>
      <c r="U14" s="25"/>
      <c r="V14" s="24"/>
      <c r="W14" s="25"/>
      <c r="X14" s="22">
        <f t="shared" si="2"/>
        <v>0</v>
      </c>
    </row>
    <row r="15">
      <c r="D15" s="10" t="s">
        <v>8</v>
      </c>
      <c r="E15" s="5" t="s">
        <v>65</v>
      </c>
      <c r="F15" s="20" t="s">
        <v>66</v>
      </c>
      <c r="G15" s="27">
        <v>0.041666666666666664</v>
      </c>
      <c r="H15" s="22">
        <f t="shared" si="1"/>
        <v>0.0125</v>
      </c>
      <c r="I15" s="23" t="s">
        <v>59</v>
      </c>
      <c r="J15" s="23" t="s">
        <v>60</v>
      </c>
      <c r="K15" s="24"/>
      <c r="L15" s="25"/>
      <c r="M15" s="24"/>
      <c r="N15" s="22"/>
      <c r="O15" s="25"/>
      <c r="P15" s="24"/>
      <c r="Q15" s="22"/>
      <c r="R15" s="25"/>
      <c r="S15" s="24"/>
      <c r="T15" s="22"/>
      <c r="U15" s="25"/>
      <c r="V15" s="24"/>
      <c r="W15" s="25"/>
      <c r="X15" s="22">
        <f t="shared" si="2"/>
        <v>0</v>
      </c>
    </row>
    <row r="16">
      <c r="D16" s="10" t="s">
        <v>8</v>
      </c>
      <c r="E16" s="5" t="s">
        <v>67</v>
      </c>
      <c r="F16" s="20" t="s">
        <v>68</v>
      </c>
      <c r="G16" s="21">
        <v>0.020833333333333332</v>
      </c>
      <c r="H16" s="22">
        <f t="shared" si="1"/>
        <v>0.00625</v>
      </c>
      <c r="I16" s="23" t="s">
        <v>59</v>
      </c>
      <c r="J16" s="23" t="s">
        <v>60</v>
      </c>
      <c r="K16" s="24"/>
      <c r="L16" s="25"/>
      <c r="M16" s="24"/>
      <c r="N16" s="22"/>
      <c r="O16" s="25"/>
      <c r="P16" s="24"/>
      <c r="Q16" s="22"/>
      <c r="R16" s="25"/>
      <c r="S16" s="24"/>
      <c r="T16" s="22"/>
      <c r="U16" s="25"/>
      <c r="V16" s="24"/>
      <c r="W16" s="25"/>
      <c r="X16" s="22">
        <f t="shared" si="2"/>
        <v>0</v>
      </c>
    </row>
    <row r="17">
      <c r="D17" s="10" t="s">
        <v>8</v>
      </c>
      <c r="E17" s="5" t="s">
        <v>69</v>
      </c>
      <c r="F17" s="20" t="s">
        <v>70</v>
      </c>
      <c r="G17" s="21">
        <v>0.041666666666666664</v>
      </c>
      <c r="H17" s="22">
        <f t="shared" si="1"/>
        <v>0.0125</v>
      </c>
      <c r="I17" s="23" t="s">
        <v>59</v>
      </c>
      <c r="J17" s="23" t="s">
        <v>60</v>
      </c>
      <c r="K17" s="24"/>
      <c r="L17" s="25"/>
      <c r="M17" s="24"/>
      <c r="N17" s="22"/>
      <c r="O17" s="25"/>
      <c r="P17" s="24"/>
      <c r="Q17" s="22"/>
      <c r="R17" s="25"/>
      <c r="S17" s="24"/>
      <c r="T17" s="22"/>
      <c r="U17" s="25"/>
      <c r="V17" s="24"/>
      <c r="W17" s="25"/>
      <c r="X17" s="22">
        <f t="shared" si="2"/>
        <v>0</v>
      </c>
    </row>
    <row r="18">
      <c r="D18" s="10" t="s">
        <v>8</v>
      </c>
      <c r="E18" s="5" t="s">
        <v>71</v>
      </c>
      <c r="F18" s="28" t="s">
        <v>72</v>
      </c>
      <c r="G18" s="21">
        <v>0.041666666666666664</v>
      </c>
      <c r="H18" s="22">
        <f t="shared" si="1"/>
        <v>0.0125</v>
      </c>
      <c r="I18" s="23" t="s">
        <v>59</v>
      </c>
      <c r="J18" s="23" t="s">
        <v>60</v>
      </c>
      <c r="K18" s="24"/>
      <c r="L18" s="25"/>
      <c r="M18" s="24"/>
      <c r="N18" s="22"/>
      <c r="O18" s="25"/>
      <c r="P18" s="24"/>
      <c r="Q18" s="22"/>
      <c r="R18" s="25"/>
      <c r="S18" s="24"/>
      <c r="T18" s="22"/>
      <c r="U18" s="25"/>
      <c r="V18" s="24"/>
      <c r="W18" s="25"/>
      <c r="X18" s="22">
        <f t="shared" si="2"/>
        <v>0</v>
      </c>
    </row>
    <row r="19">
      <c r="D19" s="10" t="s">
        <v>8</v>
      </c>
      <c r="E19" s="5" t="s">
        <v>73</v>
      </c>
      <c r="F19" s="28" t="s">
        <v>74</v>
      </c>
      <c r="G19" s="21">
        <v>0.08333333333333333</v>
      </c>
      <c r="H19" s="22">
        <f t="shared" si="1"/>
        <v>0.025</v>
      </c>
      <c r="I19" s="23" t="s">
        <v>59</v>
      </c>
      <c r="J19" s="23" t="s">
        <v>60</v>
      </c>
      <c r="K19" s="24"/>
      <c r="L19" s="25"/>
      <c r="M19" s="24"/>
      <c r="N19" s="22"/>
      <c r="O19" s="25"/>
      <c r="P19" s="24"/>
      <c r="Q19" s="22"/>
      <c r="R19" s="25"/>
      <c r="S19" s="24"/>
      <c r="T19" s="22"/>
      <c r="U19" s="25"/>
      <c r="V19" s="24"/>
      <c r="W19" s="25"/>
      <c r="X19" s="22">
        <f t="shared" si="2"/>
        <v>0</v>
      </c>
    </row>
    <row r="20">
      <c r="D20" s="10" t="s">
        <v>8</v>
      </c>
      <c r="E20" s="5" t="s">
        <v>75</v>
      </c>
      <c r="F20" s="28" t="s">
        <v>76</v>
      </c>
      <c r="G20" s="21">
        <v>0.08333333333333333</v>
      </c>
      <c r="H20" s="22">
        <f t="shared" si="1"/>
        <v>0.025</v>
      </c>
      <c r="I20" s="23" t="s">
        <v>59</v>
      </c>
      <c r="J20" s="23" t="s">
        <v>60</v>
      </c>
      <c r="K20" s="24"/>
      <c r="L20" s="25"/>
      <c r="M20" s="24"/>
      <c r="N20" s="22"/>
      <c r="O20" s="25"/>
      <c r="P20" s="24"/>
      <c r="Q20" s="22"/>
      <c r="R20" s="25"/>
      <c r="S20" s="24"/>
      <c r="T20" s="22"/>
      <c r="U20" s="25"/>
      <c r="V20" s="24"/>
      <c r="W20" s="25"/>
      <c r="X20" s="22">
        <f t="shared" si="2"/>
        <v>0</v>
      </c>
    </row>
    <row r="21">
      <c r="D21" s="10" t="s">
        <v>8</v>
      </c>
      <c r="E21" s="5" t="s">
        <v>77</v>
      </c>
      <c r="F21" s="23" t="s">
        <v>78</v>
      </c>
      <c r="G21" s="21">
        <v>0.010416666666666666</v>
      </c>
      <c r="H21" s="22">
        <f t="shared" si="1"/>
        <v>0.003125</v>
      </c>
      <c r="I21" s="23" t="s">
        <v>59</v>
      </c>
      <c r="J21" s="23" t="s">
        <v>60</v>
      </c>
      <c r="K21" s="24"/>
      <c r="L21" s="25"/>
      <c r="M21" s="24"/>
      <c r="N21" s="22"/>
      <c r="O21" s="25"/>
      <c r="P21" s="24"/>
      <c r="Q21" s="22"/>
      <c r="R21" s="25"/>
      <c r="S21" s="24"/>
      <c r="T21" s="22"/>
      <c r="U21" s="25"/>
      <c r="V21" s="24"/>
      <c r="W21" s="25"/>
      <c r="X21" s="22">
        <f t="shared" si="2"/>
        <v>0</v>
      </c>
    </row>
    <row r="22">
      <c r="D22" s="10" t="s">
        <v>8</v>
      </c>
      <c r="E22" s="5" t="s">
        <v>79</v>
      </c>
      <c r="F22" s="20" t="s">
        <v>80</v>
      </c>
      <c r="G22" s="21">
        <v>0.010416666666666666</v>
      </c>
      <c r="H22" s="22">
        <f t="shared" si="1"/>
        <v>0.003125</v>
      </c>
      <c r="I22" s="23" t="s">
        <v>59</v>
      </c>
      <c r="J22" s="23" t="s">
        <v>60</v>
      </c>
      <c r="K22" s="24"/>
      <c r="L22" s="25"/>
      <c r="M22" s="24"/>
      <c r="N22" s="22"/>
      <c r="O22" s="25"/>
      <c r="P22" s="24"/>
      <c r="Q22" s="22"/>
      <c r="R22" s="25"/>
      <c r="S22" s="24"/>
      <c r="T22" s="22"/>
      <c r="U22" s="25"/>
      <c r="V22" s="24"/>
      <c r="W22" s="25"/>
      <c r="X22" s="22">
        <f t="shared" si="2"/>
        <v>0</v>
      </c>
    </row>
    <row r="23">
      <c r="D23" s="10" t="s">
        <v>8</v>
      </c>
      <c r="E23" s="5" t="s">
        <v>81</v>
      </c>
      <c r="F23" s="23" t="s">
        <v>82</v>
      </c>
      <c r="G23" s="21">
        <v>0.020833333333333332</v>
      </c>
      <c r="H23" s="22">
        <f t="shared" si="1"/>
        <v>0.00625</v>
      </c>
      <c r="I23" s="23" t="s">
        <v>59</v>
      </c>
      <c r="J23" s="23" t="s">
        <v>60</v>
      </c>
      <c r="K23" s="24"/>
      <c r="L23" s="25"/>
      <c r="M23" s="24"/>
      <c r="N23" s="22"/>
      <c r="O23" s="25"/>
      <c r="P23" s="24"/>
      <c r="Q23" s="22"/>
      <c r="R23" s="25"/>
      <c r="S23" s="24"/>
      <c r="T23" s="22"/>
      <c r="U23" s="25"/>
      <c r="V23" s="24"/>
      <c r="W23" s="25"/>
      <c r="X23" s="22">
        <f t="shared" si="2"/>
        <v>0</v>
      </c>
    </row>
    <row r="24">
      <c r="D24" s="10" t="s">
        <v>8</v>
      </c>
      <c r="E24" s="5" t="s">
        <v>83</v>
      </c>
      <c r="F24" s="23" t="s">
        <v>84</v>
      </c>
      <c r="G24" s="21">
        <v>0.010416666666666666</v>
      </c>
      <c r="H24" s="22">
        <f t="shared" si="1"/>
        <v>0.003125</v>
      </c>
      <c r="I24" s="23" t="s">
        <v>59</v>
      </c>
      <c r="J24" s="23" t="s">
        <v>60</v>
      </c>
      <c r="K24" s="24"/>
      <c r="L24" s="25"/>
      <c r="M24" s="24"/>
      <c r="N24" s="22"/>
      <c r="O24" s="25"/>
      <c r="P24" s="24"/>
      <c r="Q24" s="22"/>
      <c r="R24" s="25"/>
      <c r="S24" s="24"/>
      <c r="T24" s="22"/>
      <c r="U24" s="25"/>
      <c r="V24" s="24"/>
      <c r="W24" s="25"/>
      <c r="X24" s="22">
        <f t="shared" si="2"/>
        <v>0</v>
      </c>
    </row>
    <row r="25">
      <c r="D25" s="10" t="s">
        <v>8</v>
      </c>
      <c r="E25" s="5" t="s">
        <v>85</v>
      </c>
      <c r="F25" s="23" t="s">
        <v>86</v>
      </c>
      <c r="G25" s="21">
        <v>0.010416666666666666</v>
      </c>
      <c r="H25" s="22">
        <f t="shared" si="1"/>
        <v>0.003125</v>
      </c>
      <c r="I25" s="23" t="s">
        <v>59</v>
      </c>
      <c r="J25" s="23" t="s">
        <v>60</v>
      </c>
      <c r="K25" s="24"/>
      <c r="L25" s="25"/>
      <c r="M25" s="24"/>
      <c r="N25" s="22"/>
      <c r="O25" s="25"/>
      <c r="P25" s="24"/>
      <c r="Q25" s="22"/>
      <c r="R25" s="25"/>
      <c r="S25" s="24"/>
      <c r="T25" s="22"/>
      <c r="U25" s="25"/>
      <c r="V25" s="24"/>
      <c r="W25" s="25"/>
      <c r="X25" s="22">
        <f t="shared" si="2"/>
        <v>0</v>
      </c>
    </row>
    <row r="26">
      <c r="D26" s="10" t="s">
        <v>8</v>
      </c>
      <c r="E26" s="5" t="s">
        <v>87</v>
      </c>
      <c r="F26" s="23" t="s">
        <v>88</v>
      </c>
      <c r="G26" s="21">
        <v>0.020833333333333332</v>
      </c>
      <c r="H26" s="22">
        <f t="shared" si="1"/>
        <v>0.00625</v>
      </c>
      <c r="I26" s="23" t="s">
        <v>59</v>
      </c>
      <c r="J26" s="23" t="s">
        <v>60</v>
      </c>
      <c r="K26" s="24"/>
      <c r="L26" s="25"/>
      <c r="M26" s="24"/>
      <c r="N26" s="22"/>
      <c r="O26" s="25"/>
      <c r="P26" s="24"/>
      <c r="Q26" s="22"/>
      <c r="R26" s="25"/>
      <c r="S26" s="24"/>
      <c r="T26" s="22"/>
      <c r="U26" s="25"/>
      <c r="V26" s="24"/>
      <c r="W26" s="25"/>
      <c r="X26" s="22">
        <f t="shared" si="2"/>
        <v>0</v>
      </c>
    </row>
    <row r="27">
      <c r="D27" s="10" t="s">
        <v>8</v>
      </c>
      <c r="E27" s="5" t="s">
        <v>89</v>
      </c>
      <c r="F27" s="20" t="s">
        <v>90</v>
      </c>
      <c r="G27" s="21">
        <v>0.010416666666666666</v>
      </c>
      <c r="H27" s="22">
        <f t="shared" si="1"/>
        <v>0.003125</v>
      </c>
      <c r="I27" s="23" t="s">
        <v>91</v>
      </c>
      <c r="J27" s="23" t="s">
        <v>60</v>
      </c>
      <c r="K27" s="24"/>
      <c r="L27" s="25"/>
      <c r="M27" s="24"/>
      <c r="N27" s="22"/>
      <c r="O27" s="25"/>
      <c r="P27" s="24"/>
      <c r="Q27" s="22"/>
      <c r="R27" s="25"/>
      <c r="S27" s="24"/>
      <c r="T27" s="22"/>
      <c r="U27" s="25"/>
      <c r="V27" s="24"/>
      <c r="W27" s="25"/>
      <c r="X27" s="22">
        <f t="shared" si="2"/>
        <v>0</v>
      </c>
    </row>
    <row r="28">
      <c r="D28" s="10" t="s">
        <v>8</v>
      </c>
      <c r="E28" s="5" t="s">
        <v>92</v>
      </c>
      <c r="F28" s="20" t="s">
        <v>93</v>
      </c>
      <c r="G28" s="21">
        <v>0.010416666666666666</v>
      </c>
      <c r="H28" s="22">
        <f t="shared" si="1"/>
        <v>0.003125</v>
      </c>
      <c r="I28" s="23" t="s">
        <v>91</v>
      </c>
      <c r="J28" s="23" t="s">
        <v>60</v>
      </c>
      <c r="K28" s="24"/>
      <c r="L28" s="25"/>
      <c r="M28" s="24"/>
      <c r="N28" s="22"/>
      <c r="O28" s="25"/>
      <c r="P28" s="24"/>
      <c r="Q28" s="22"/>
      <c r="R28" s="25"/>
      <c r="S28" s="24"/>
      <c r="T28" s="22"/>
      <c r="U28" s="25"/>
      <c r="V28" s="24"/>
      <c r="W28" s="25"/>
      <c r="X28" s="22">
        <f t="shared" si="2"/>
        <v>0</v>
      </c>
    </row>
    <row r="29">
      <c r="D29" s="10" t="s">
        <v>8</v>
      </c>
      <c r="E29" s="5" t="s">
        <v>94</v>
      </c>
      <c r="F29" s="20" t="s">
        <v>95</v>
      </c>
      <c r="G29" s="21">
        <v>0.010416666666666666</v>
      </c>
      <c r="H29" s="22">
        <f t="shared" si="1"/>
        <v>0.003125</v>
      </c>
      <c r="I29" s="23" t="s">
        <v>91</v>
      </c>
      <c r="J29" s="23" t="s">
        <v>60</v>
      </c>
      <c r="K29" s="24"/>
      <c r="L29" s="25"/>
      <c r="M29" s="24"/>
      <c r="N29" s="22"/>
      <c r="O29" s="25"/>
      <c r="P29" s="24"/>
      <c r="Q29" s="22"/>
      <c r="R29" s="25"/>
      <c r="S29" s="24"/>
      <c r="T29" s="22"/>
      <c r="U29" s="25"/>
      <c r="V29" s="24"/>
      <c r="W29" s="25"/>
      <c r="X29" s="22">
        <f t="shared" si="2"/>
        <v>0</v>
      </c>
    </row>
    <row r="30">
      <c r="D30" s="10" t="s">
        <v>8</v>
      </c>
      <c r="E30" s="5" t="s">
        <v>96</v>
      </c>
      <c r="F30" s="20" t="s">
        <v>97</v>
      </c>
      <c r="G30" s="21">
        <v>0.020833333333333332</v>
      </c>
      <c r="H30" s="22">
        <f t="shared" si="1"/>
        <v>0.00625</v>
      </c>
      <c r="I30" s="23" t="s">
        <v>91</v>
      </c>
      <c r="J30" s="23" t="s">
        <v>60</v>
      </c>
      <c r="K30" s="24"/>
      <c r="L30" s="25"/>
      <c r="M30" s="24"/>
      <c r="N30" s="22"/>
      <c r="O30" s="25"/>
      <c r="P30" s="24"/>
      <c r="Q30" s="22"/>
      <c r="R30" s="25"/>
      <c r="S30" s="24"/>
      <c r="T30" s="22"/>
      <c r="U30" s="25"/>
      <c r="V30" s="24"/>
      <c r="W30" s="25"/>
      <c r="X30" s="22">
        <f t="shared" si="2"/>
        <v>0</v>
      </c>
    </row>
    <row r="31">
      <c r="D31" s="10" t="s">
        <v>8</v>
      </c>
      <c r="E31" s="5" t="s">
        <v>98</v>
      </c>
      <c r="F31" s="20" t="s">
        <v>99</v>
      </c>
      <c r="G31" s="21">
        <v>0.041666666666666664</v>
      </c>
      <c r="H31" s="22">
        <f t="shared" si="1"/>
        <v>0.0125</v>
      </c>
      <c r="I31" s="23" t="s">
        <v>91</v>
      </c>
      <c r="J31" s="23" t="s">
        <v>60</v>
      </c>
      <c r="K31" s="24"/>
      <c r="L31" s="25"/>
      <c r="M31" s="24"/>
      <c r="N31" s="22"/>
      <c r="O31" s="25"/>
      <c r="P31" s="24"/>
      <c r="Q31" s="22"/>
      <c r="R31" s="25"/>
      <c r="S31" s="24"/>
      <c r="T31" s="22"/>
      <c r="U31" s="25"/>
      <c r="V31" s="24"/>
      <c r="W31" s="25"/>
      <c r="X31" s="22">
        <f t="shared" si="2"/>
        <v>0</v>
      </c>
    </row>
    <row r="32">
      <c r="D32" s="10" t="s">
        <v>8</v>
      </c>
      <c r="E32" s="5" t="s">
        <v>100</v>
      </c>
      <c r="F32" s="20" t="s">
        <v>101</v>
      </c>
      <c r="G32" s="21">
        <v>0.041666666666666664</v>
      </c>
      <c r="H32" s="22">
        <f t="shared" si="1"/>
        <v>0.0125</v>
      </c>
      <c r="I32" s="23" t="s">
        <v>91</v>
      </c>
      <c r="J32" s="23" t="s">
        <v>60</v>
      </c>
      <c r="K32" s="24"/>
      <c r="L32" s="25"/>
      <c r="M32" s="24"/>
      <c r="N32" s="22"/>
      <c r="O32" s="25"/>
      <c r="P32" s="24"/>
      <c r="Q32" s="22"/>
      <c r="R32" s="25"/>
      <c r="S32" s="24"/>
      <c r="T32" s="22"/>
      <c r="U32" s="25"/>
      <c r="V32" s="24"/>
      <c r="W32" s="25"/>
      <c r="X32" s="22">
        <f t="shared" si="2"/>
        <v>0</v>
      </c>
    </row>
    <row r="33">
      <c r="D33" s="10" t="s">
        <v>8</v>
      </c>
      <c r="E33" s="5" t="s">
        <v>102</v>
      </c>
      <c r="F33" s="20" t="s">
        <v>103</v>
      </c>
      <c r="G33" s="21">
        <v>0.041666666666666664</v>
      </c>
      <c r="H33" s="22">
        <f t="shared" si="1"/>
        <v>0.0125</v>
      </c>
      <c r="I33" s="23" t="s">
        <v>91</v>
      </c>
      <c r="J33" s="23" t="s">
        <v>60</v>
      </c>
      <c r="K33" s="24"/>
      <c r="L33" s="25"/>
      <c r="M33" s="24"/>
      <c r="N33" s="22"/>
      <c r="O33" s="25"/>
      <c r="P33" s="24"/>
      <c r="Q33" s="22"/>
      <c r="R33" s="25"/>
      <c r="S33" s="24"/>
      <c r="T33" s="22"/>
      <c r="U33" s="25"/>
      <c r="V33" s="24"/>
      <c r="W33" s="25"/>
      <c r="X33" s="22">
        <f t="shared" si="2"/>
        <v>0</v>
      </c>
    </row>
    <row r="34">
      <c r="D34" s="10" t="s">
        <v>8</v>
      </c>
      <c r="E34" s="5" t="s">
        <v>104</v>
      </c>
      <c r="F34" s="20" t="s">
        <v>105</v>
      </c>
      <c r="G34" s="21">
        <v>0.010416666666666666</v>
      </c>
      <c r="H34" s="22">
        <f t="shared" si="1"/>
        <v>0.003125</v>
      </c>
      <c r="I34" s="23" t="s">
        <v>59</v>
      </c>
      <c r="J34" s="23" t="s">
        <v>60</v>
      </c>
      <c r="K34" s="24"/>
      <c r="L34" s="25"/>
      <c r="M34" s="24"/>
      <c r="N34" s="22"/>
      <c r="O34" s="25"/>
      <c r="P34" s="24"/>
      <c r="Q34" s="22"/>
      <c r="R34" s="25"/>
      <c r="S34" s="24"/>
      <c r="T34" s="22"/>
      <c r="U34" s="25"/>
      <c r="V34" s="24"/>
      <c r="W34" s="25"/>
      <c r="X34" s="22">
        <f t="shared" si="2"/>
        <v>0</v>
      </c>
    </row>
    <row r="35">
      <c r="D35" s="10" t="s">
        <v>8</v>
      </c>
      <c r="E35" s="5" t="s">
        <v>106</v>
      </c>
      <c r="F35" s="20" t="s">
        <v>107</v>
      </c>
      <c r="G35" s="21">
        <v>0.010416666666666666</v>
      </c>
      <c r="H35" s="22">
        <f t="shared" si="1"/>
        <v>0.003125</v>
      </c>
      <c r="I35" s="23" t="s">
        <v>59</v>
      </c>
      <c r="J35" s="23" t="s">
        <v>60</v>
      </c>
      <c r="K35" s="24"/>
      <c r="L35" s="25"/>
      <c r="M35" s="24"/>
      <c r="N35" s="22"/>
      <c r="O35" s="25"/>
      <c r="P35" s="24"/>
      <c r="Q35" s="22"/>
      <c r="R35" s="25"/>
      <c r="S35" s="24"/>
      <c r="T35" s="22"/>
      <c r="U35" s="25"/>
      <c r="V35" s="24"/>
      <c r="W35" s="25"/>
      <c r="X35" s="22">
        <f t="shared" si="2"/>
        <v>0</v>
      </c>
    </row>
    <row r="36">
      <c r="D36" s="10" t="s">
        <v>8</v>
      </c>
      <c r="E36" s="5" t="s">
        <v>108</v>
      </c>
      <c r="F36" s="20" t="s">
        <v>109</v>
      </c>
      <c r="G36" s="21">
        <v>0.010416666666666666</v>
      </c>
      <c r="H36" s="22">
        <f t="shared" si="1"/>
        <v>0.003125</v>
      </c>
      <c r="I36" s="23" t="s">
        <v>59</v>
      </c>
      <c r="J36" s="23" t="s">
        <v>60</v>
      </c>
      <c r="K36" s="24"/>
      <c r="L36" s="25"/>
      <c r="M36" s="24"/>
      <c r="N36" s="22"/>
      <c r="O36" s="25"/>
      <c r="P36" s="24"/>
      <c r="Q36" s="22"/>
      <c r="R36" s="25"/>
      <c r="S36" s="24"/>
      <c r="T36" s="22"/>
      <c r="U36" s="25"/>
      <c r="V36" s="24"/>
      <c r="W36" s="25"/>
      <c r="X36" s="22">
        <f t="shared" si="2"/>
        <v>0</v>
      </c>
    </row>
    <row r="37">
      <c r="D37" s="10" t="s">
        <v>8</v>
      </c>
      <c r="E37" s="5" t="s">
        <v>110</v>
      </c>
      <c r="F37" s="28" t="s">
        <v>111</v>
      </c>
      <c r="G37" s="21">
        <v>0.020833333333333332</v>
      </c>
      <c r="H37" s="22">
        <f t="shared" si="1"/>
        <v>0.00625</v>
      </c>
      <c r="I37" s="23" t="s">
        <v>59</v>
      </c>
      <c r="J37" s="23" t="s">
        <v>60</v>
      </c>
      <c r="K37" s="24"/>
      <c r="L37" s="25"/>
      <c r="M37" s="24"/>
      <c r="N37" s="22"/>
      <c r="O37" s="25"/>
      <c r="P37" s="24"/>
      <c r="Q37" s="22"/>
      <c r="R37" s="25"/>
      <c r="S37" s="24"/>
      <c r="T37" s="22"/>
      <c r="U37" s="25"/>
      <c r="V37" s="24"/>
      <c r="W37" s="25"/>
      <c r="X37" s="22">
        <f t="shared" si="2"/>
        <v>0</v>
      </c>
    </row>
    <row r="38">
      <c r="D38" s="10" t="s">
        <v>8</v>
      </c>
      <c r="E38" s="5" t="s">
        <v>112</v>
      </c>
      <c r="F38" s="20" t="s">
        <v>113</v>
      </c>
      <c r="G38" s="21">
        <v>0.041666666666666664</v>
      </c>
      <c r="H38" s="22">
        <f t="shared" si="1"/>
        <v>0.0125</v>
      </c>
      <c r="I38" s="23" t="s">
        <v>59</v>
      </c>
      <c r="J38" s="23" t="s">
        <v>60</v>
      </c>
      <c r="K38" s="24"/>
      <c r="L38" s="25"/>
      <c r="M38" s="24"/>
      <c r="N38" s="22"/>
      <c r="O38" s="25"/>
      <c r="P38" s="24"/>
      <c r="Q38" s="22"/>
      <c r="R38" s="25"/>
      <c r="S38" s="24"/>
      <c r="T38" s="22"/>
      <c r="U38" s="25"/>
      <c r="V38" s="24"/>
      <c r="W38" s="25"/>
      <c r="X38" s="22">
        <f t="shared" si="2"/>
        <v>0</v>
      </c>
    </row>
    <row r="39">
      <c r="D39" s="10" t="s">
        <v>8</v>
      </c>
      <c r="E39" s="5" t="s">
        <v>114</v>
      </c>
      <c r="F39" s="20" t="s">
        <v>115</v>
      </c>
      <c r="G39" s="21">
        <v>0.041666666666666664</v>
      </c>
      <c r="H39" s="22">
        <f t="shared" si="1"/>
        <v>0.0125</v>
      </c>
      <c r="I39" s="23" t="s">
        <v>59</v>
      </c>
      <c r="J39" s="23" t="s">
        <v>60</v>
      </c>
      <c r="K39" s="24"/>
      <c r="L39" s="25"/>
      <c r="M39" s="24"/>
      <c r="N39" s="22"/>
      <c r="O39" s="25"/>
      <c r="P39" s="24"/>
      <c r="Q39" s="22"/>
      <c r="R39" s="25"/>
      <c r="S39" s="24"/>
      <c r="T39" s="22"/>
      <c r="U39" s="25"/>
      <c r="V39" s="24"/>
      <c r="W39" s="25"/>
      <c r="X39" s="22">
        <f t="shared" si="2"/>
        <v>0</v>
      </c>
    </row>
    <row r="40">
      <c r="D40" s="10" t="s">
        <v>8</v>
      </c>
      <c r="E40" s="5" t="s">
        <v>116</v>
      </c>
      <c r="F40" s="28" t="s">
        <v>117</v>
      </c>
      <c r="G40" s="21">
        <v>0.041666666666666664</v>
      </c>
      <c r="H40" s="22">
        <f t="shared" si="1"/>
        <v>0.0125</v>
      </c>
      <c r="I40" s="23" t="s">
        <v>59</v>
      </c>
      <c r="J40" s="23" t="s">
        <v>60</v>
      </c>
      <c r="K40" s="24"/>
      <c r="L40" s="25"/>
      <c r="M40" s="24"/>
      <c r="N40" s="22"/>
      <c r="O40" s="25"/>
      <c r="P40" s="24"/>
      <c r="Q40" s="22"/>
      <c r="R40" s="25"/>
      <c r="S40" s="24"/>
      <c r="T40" s="22"/>
      <c r="U40" s="25"/>
      <c r="V40" s="24"/>
      <c r="W40" s="25"/>
      <c r="X40" s="22">
        <f t="shared" si="2"/>
        <v>0</v>
      </c>
    </row>
    <row r="41">
      <c r="D41" s="10" t="s">
        <v>8</v>
      </c>
      <c r="E41" s="5" t="s">
        <v>118</v>
      </c>
      <c r="F41" s="20" t="s">
        <v>119</v>
      </c>
      <c r="G41" s="21">
        <v>0.010416666666666666</v>
      </c>
      <c r="H41" s="22">
        <f t="shared" si="1"/>
        <v>0.003125</v>
      </c>
      <c r="I41" s="23" t="s">
        <v>59</v>
      </c>
      <c r="J41" s="23" t="s">
        <v>60</v>
      </c>
      <c r="K41" s="24"/>
      <c r="L41" s="25"/>
      <c r="M41" s="24"/>
      <c r="N41" s="22"/>
      <c r="O41" s="25"/>
      <c r="P41" s="24"/>
      <c r="Q41" s="22"/>
      <c r="R41" s="25"/>
      <c r="S41" s="24"/>
      <c r="T41" s="22"/>
      <c r="U41" s="25"/>
      <c r="V41" s="24"/>
      <c r="W41" s="25"/>
      <c r="X41" s="22">
        <f t="shared" si="2"/>
        <v>0</v>
      </c>
    </row>
    <row r="42">
      <c r="D42" s="10" t="s">
        <v>8</v>
      </c>
      <c r="E42" s="5" t="s">
        <v>120</v>
      </c>
      <c r="F42" s="20" t="s">
        <v>121</v>
      </c>
      <c r="G42" s="21">
        <v>0.010416666666666666</v>
      </c>
      <c r="H42" s="22">
        <f t="shared" si="1"/>
        <v>0.003125</v>
      </c>
      <c r="I42" s="23" t="s">
        <v>59</v>
      </c>
      <c r="J42" s="23" t="s">
        <v>60</v>
      </c>
      <c r="K42" s="24"/>
      <c r="L42" s="25"/>
      <c r="M42" s="24"/>
      <c r="N42" s="22"/>
      <c r="O42" s="25"/>
      <c r="P42" s="24"/>
      <c r="Q42" s="22"/>
      <c r="R42" s="25"/>
      <c r="S42" s="24"/>
      <c r="T42" s="22"/>
      <c r="U42" s="25"/>
      <c r="V42" s="24"/>
      <c r="W42" s="25"/>
      <c r="X42" s="22">
        <f t="shared" si="2"/>
        <v>0</v>
      </c>
    </row>
    <row r="43">
      <c r="D43" s="10" t="s">
        <v>8</v>
      </c>
      <c r="E43" s="5" t="s">
        <v>122</v>
      </c>
      <c r="F43" s="20" t="s">
        <v>123</v>
      </c>
      <c r="G43" s="21">
        <v>0.010416666666666666</v>
      </c>
      <c r="H43" s="22">
        <f t="shared" si="1"/>
        <v>0.003125</v>
      </c>
      <c r="I43" s="23" t="s">
        <v>59</v>
      </c>
      <c r="J43" s="23" t="s">
        <v>60</v>
      </c>
      <c r="K43" s="24"/>
      <c r="L43" s="25"/>
      <c r="M43" s="24"/>
      <c r="N43" s="22"/>
      <c r="O43" s="25"/>
      <c r="P43" s="24"/>
      <c r="Q43" s="22"/>
      <c r="R43" s="25"/>
      <c r="S43" s="24"/>
      <c r="T43" s="22"/>
      <c r="U43" s="25"/>
      <c r="V43" s="24"/>
      <c r="W43" s="25"/>
      <c r="X43" s="22">
        <f t="shared" si="2"/>
        <v>0</v>
      </c>
    </row>
    <row r="44">
      <c r="D44" s="10" t="s">
        <v>8</v>
      </c>
      <c r="E44" s="5" t="s">
        <v>124</v>
      </c>
      <c r="F44" s="28" t="s">
        <v>125</v>
      </c>
      <c r="G44" s="21">
        <v>0.020833333333333332</v>
      </c>
      <c r="H44" s="22">
        <f t="shared" si="1"/>
        <v>0.00625</v>
      </c>
      <c r="I44" s="23" t="s">
        <v>59</v>
      </c>
      <c r="J44" s="23" t="s">
        <v>60</v>
      </c>
      <c r="K44" s="24"/>
      <c r="L44" s="25"/>
      <c r="M44" s="24"/>
      <c r="N44" s="22"/>
      <c r="O44" s="25"/>
      <c r="P44" s="24"/>
      <c r="Q44" s="22"/>
      <c r="R44" s="25"/>
      <c r="S44" s="24"/>
      <c r="T44" s="22"/>
      <c r="U44" s="25"/>
      <c r="V44" s="24"/>
      <c r="W44" s="25"/>
      <c r="X44" s="22">
        <f t="shared" si="2"/>
        <v>0</v>
      </c>
    </row>
    <row r="45">
      <c r="D45" s="10" t="s">
        <v>8</v>
      </c>
      <c r="E45" s="5" t="s">
        <v>126</v>
      </c>
      <c r="F45" s="20" t="s">
        <v>127</v>
      </c>
      <c r="G45" s="21">
        <v>0.041666666666666664</v>
      </c>
      <c r="H45" s="22">
        <f t="shared" si="1"/>
        <v>0.0125</v>
      </c>
      <c r="I45" s="23" t="s">
        <v>59</v>
      </c>
      <c r="J45" s="23" t="s">
        <v>60</v>
      </c>
      <c r="K45" s="24"/>
      <c r="L45" s="25"/>
      <c r="M45" s="24"/>
      <c r="N45" s="22"/>
      <c r="O45" s="25"/>
      <c r="P45" s="24"/>
      <c r="Q45" s="22"/>
      <c r="R45" s="25"/>
      <c r="S45" s="24"/>
      <c r="T45" s="22"/>
      <c r="U45" s="25"/>
      <c r="V45" s="24"/>
      <c r="W45" s="25"/>
      <c r="X45" s="22">
        <f t="shared" si="2"/>
        <v>0</v>
      </c>
    </row>
    <row r="46">
      <c r="D46" s="10" t="s">
        <v>8</v>
      </c>
      <c r="E46" s="5" t="s">
        <v>128</v>
      </c>
      <c r="F46" s="20" t="s">
        <v>129</v>
      </c>
      <c r="G46" s="21">
        <v>0.041666666666666664</v>
      </c>
      <c r="H46" s="22">
        <f t="shared" si="1"/>
        <v>0.0125</v>
      </c>
      <c r="I46" s="23" t="s">
        <v>59</v>
      </c>
      <c r="J46" s="23" t="s">
        <v>60</v>
      </c>
      <c r="K46" s="24"/>
      <c r="L46" s="25"/>
      <c r="M46" s="24"/>
      <c r="N46" s="22"/>
      <c r="O46" s="25"/>
      <c r="P46" s="24"/>
      <c r="Q46" s="22"/>
      <c r="R46" s="25"/>
      <c r="S46" s="24"/>
      <c r="T46" s="22"/>
      <c r="U46" s="25"/>
      <c r="V46" s="24"/>
      <c r="W46" s="25"/>
      <c r="X46" s="22">
        <f t="shared" si="2"/>
        <v>0</v>
      </c>
    </row>
    <row r="47">
      <c r="D47" s="10" t="s">
        <v>8</v>
      </c>
      <c r="E47" s="5" t="s">
        <v>130</v>
      </c>
      <c r="F47" s="28" t="s">
        <v>131</v>
      </c>
      <c r="G47" s="21">
        <v>0.041666666666666664</v>
      </c>
      <c r="H47" s="22">
        <f t="shared" si="1"/>
        <v>0.0125</v>
      </c>
      <c r="I47" s="23" t="s">
        <v>59</v>
      </c>
      <c r="J47" s="23" t="s">
        <v>60</v>
      </c>
      <c r="K47" s="24"/>
      <c r="L47" s="25"/>
      <c r="M47" s="24"/>
      <c r="N47" s="22"/>
      <c r="O47" s="25"/>
      <c r="P47" s="24"/>
      <c r="Q47" s="22"/>
      <c r="R47" s="25"/>
      <c r="S47" s="24"/>
      <c r="T47" s="22"/>
      <c r="U47" s="25"/>
      <c r="V47" s="24"/>
      <c r="W47" s="25"/>
      <c r="X47" s="22">
        <f t="shared" si="2"/>
        <v>0</v>
      </c>
    </row>
    <row r="48">
      <c r="D48" s="10" t="s">
        <v>8</v>
      </c>
      <c r="E48" s="5" t="s">
        <v>132</v>
      </c>
      <c r="F48" s="20" t="s">
        <v>133</v>
      </c>
      <c r="G48" s="21">
        <v>0.010416666666666666</v>
      </c>
      <c r="H48" s="22">
        <f t="shared" si="1"/>
        <v>0.003125</v>
      </c>
      <c r="I48" s="23" t="s">
        <v>59</v>
      </c>
      <c r="J48" s="23" t="s">
        <v>60</v>
      </c>
      <c r="K48" s="24"/>
      <c r="L48" s="25"/>
      <c r="M48" s="24"/>
      <c r="N48" s="22"/>
      <c r="O48" s="25"/>
      <c r="P48" s="24"/>
      <c r="Q48" s="22"/>
      <c r="R48" s="25"/>
      <c r="S48" s="24"/>
      <c r="T48" s="22"/>
      <c r="U48" s="25"/>
      <c r="V48" s="24"/>
      <c r="W48" s="25"/>
      <c r="X48" s="22">
        <f t="shared" si="2"/>
        <v>0</v>
      </c>
    </row>
    <row r="49">
      <c r="D49" s="10" t="s">
        <v>8</v>
      </c>
      <c r="E49" s="5" t="s">
        <v>134</v>
      </c>
      <c r="F49" s="20" t="s">
        <v>135</v>
      </c>
      <c r="G49" s="21">
        <v>0.010416666666666666</v>
      </c>
      <c r="H49" s="22">
        <f t="shared" si="1"/>
        <v>0.003125</v>
      </c>
      <c r="I49" s="23" t="s">
        <v>59</v>
      </c>
      <c r="J49" s="23" t="s">
        <v>60</v>
      </c>
      <c r="K49" s="24"/>
      <c r="L49" s="25"/>
      <c r="M49" s="24"/>
      <c r="N49" s="22"/>
      <c r="O49" s="25"/>
      <c r="P49" s="24"/>
      <c r="Q49" s="22"/>
      <c r="R49" s="25"/>
      <c r="S49" s="24"/>
      <c r="T49" s="22"/>
      <c r="U49" s="25"/>
      <c r="V49" s="24"/>
      <c r="W49" s="25"/>
      <c r="X49" s="22">
        <f t="shared" si="2"/>
        <v>0</v>
      </c>
    </row>
    <row r="50">
      <c r="D50" s="10" t="s">
        <v>8</v>
      </c>
      <c r="E50" s="5" t="s">
        <v>136</v>
      </c>
      <c r="F50" s="20" t="s">
        <v>137</v>
      </c>
      <c r="G50" s="21">
        <v>0.010416666666666666</v>
      </c>
      <c r="H50" s="22">
        <f t="shared" si="1"/>
        <v>0.003125</v>
      </c>
      <c r="I50" s="23" t="s">
        <v>59</v>
      </c>
      <c r="J50" s="23" t="s">
        <v>60</v>
      </c>
      <c r="K50" s="24"/>
      <c r="L50" s="25"/>
      <c r="M50" s="24"/>
      <c r="N50" s="22"/>
      <c r="O50" s="25"/>
      <c r="P50" s="24"/>
      <c r="Q50" s="22"/>
      <c r="R50" s="25"/>
      <c r="S50" s="24"/>
      <c r="T50" s="22"/>
      <c r="U50" s="25"/>
      <c r="V50" s="24"/>
      <c r="W50" s="25"/>
      <c r="X50" s="22">
        <f t="shared" si="2"/>
        <v>0</v>
      </c>
    </row>
    <row r="51">
      <c r="D51" s="10" t="s">
        <v>8</v>
      </c>
      <c r="E51" s="5" t="s">
        <v>138</v>
      </c>
      <c r="F51" s="28" t="s">
        <v>139</v>
      </c>
      <c r="G51" s="21">
        <v>0.020833333333333332</v>
      </c>
      <c r="H51" s="22">
        <f t="shared" si="1"/>
        <v>0.00625</v>
      </c>
      <c r="I51" s="23" t="s">
        <v>59</v>
      </c>
      <c r="J51" s="23" t="s">
        <v>60</v>
      </c>
      <c r="K51" s="24"/>
      <c r="L51" s="25"/>
      <c r="M51" s="24"/>
      <c r="N51" s="22"/>
      <c r="O51" s="25"/>
      <c r="P51" s="24"/>
      <c r="Q51" s="22"/>
      <c r="R51" s="25"/>
      <c r="S51" s="24"/>
      <c r="T51" s="22"/>
      <c r="U51" s="25"/>
      <c r="V51" s="24"/>
      <c r="W51" s="25"/>
      <c r="X51" s="22">
        <f t="shared" si="2"/>
        <v>0</v>
      </c>
    </row>
    <row r="52">
      <c r="D52" s="10" t="s">
        <v>8</v>
      </c>
      <c r="E52" s="5" t="s">
        <v>140</v>
      </c>
      <c r="F52" s="20" t="s">
        <v>141</v>
      </c>
      <c r="G52" s="21">
        <v>0.041666666666666664</v>
      </c>
      <c r="H52" s="22">
        <f t="shared" si="1"/>
        <v>0.0125</v>
      </c>
      <c r="I52" s="23" t="s">
        <v>59</v>
      </c>
      <c r="J52" s="23" t="s">
        <v>60</v>
      </c>
      <c r="K52" s="24"/>
      <c r="L52" s="25"/>
      <c r="M52" s="24"/>
      <c r="N52" s="22"/>
      <c r="O52" s="25"/>
      <c r="P52" s="24"/>
      <c r="Q52" s="22"/>
      <c r="R52" s="25"/>
      <c r="S52" s="24"/>
      <c r="T52" s="22"/>
      <c r="U52" s="25"/>
      <c r="V52" s="24"/>
      <c r="W52" s="25"/>
      <c r="X52" s="22">
        <f t="shared" si="2"/>
        <v>0</v>
      </c>
    </row>
    <row r="53">
      <c r="D53" s="10" t="s">
        <v>8</v>
      </c>
      <c r="E53" s="5" t="s">
        <v>142</v>
      </c>
      <c r="F53" s="20" t="s">
        <v>143</v>
      </c>
      <c r="G53" s="21">
        <v>0.041666666666666664</v>
      </c>
      <c r="H53" s="22">
        <f t="shared" si="1"/>
        <v>0.0125</v>
      </c>
      <c r="I53" s="23" t="s">
        <v>59</v>
      </c>
      <c r="J53" s="23" t="s">
        <v>60</v>
      </c>
      <c r="K53" s="24"/>
      <c r="L53" s="25"/>
      <c r="M53" s="24"/>
      <c r="N53" s="22"/>
      <c r="O53" s="25"/>
      <c r="P53" s="24"/>
      <c r="Q53" s="22"/>
      <c r="R53" s="25"/>
      <c r="S53" s="24"/>
      <c r="T53" s="22"/>
      <c r="U53" s="25"/>
      <c r="V53" s="24"/>
      <c r="W53" s="25"/>
      <c r="X53" s="22">
        <f t="shared" si="2"/>
        <v>0</v>
      </c>
    </row>
    <row r="54">
      <c r="D54" s="10" t="s">
        <v>8</v>
      </c>
      <c r="E54" s="5" t="s">
        <v>144</v>
      </c>
      <c r="F54" s="28" t="s">
        <v>145</v>
      </c>
      <c r="G54" s="21">
        <v>0.041666666666666664</v>
      </c>
      <c r="H54" s="22">
        <f t="shared" si="1"/>
        <v>0.0125</v>
      </c>
      <c r="I54" s="23" t="s">
        <v>59</v>
      </c>
      <c r="J54" s="23" t="s">
        <v>60</v>
      </c>
      <c r="K54" s="24"/>
      <c r="L54" s="25"/>
      <c r="M54" s="24"/>
      <c r="N54" s="22"/>
      <c r="O54" s="25"/>
      <c r="P54" s="24"/>
      <c r="Q54" s="22"/>
      <c r="R54" s="25"/>
      <c r="S54" s="24"/>
      <c r="T54" s="22"/>
      <c r="U54" s="25"/>
      <c r="V54" s="24"/>
      <c r="W54" s="25"/>
      <c r="X54" s="22">
        <f t="shared" si="2"/>
        <v>0</v>
      </c>
    </row>
    <row r="55">
      <c r="B55" s="29"/>
      <c r="D55" s="10" t="s">
        <v>8</v>
      </c>
      <c r="E55" s="5" t="s">
        <v>146</v>
      </c>
      <c r="F55" s="20" t="s">
        <v>147</v>
      </c>
      <c r="G55" s="21">
        <v>0.010416666666666666</v>
      </c>
      <c r="H55" s="22">
        <f t="shared" si="1"/>
        <v>0.003125</v>
      </c>
      <c r="I55" s="23" t="s">
        <v>59</v>
      </c>
      <c r="J55" s="23" t="s">
        <v>60</v>
      </c>
      <c r="K55" s="24"/>
      <c r="L55" s="25"/>
      <c r="M55" s="24"/>
      <c r="N55" s="22"/>
      <c r="O55" s="25"/>
      <c r="P55" s="24"/>
      <c r="Q55" s="22"/>
      <c r="R55" s="25"/>
      <c r="S55" s="24"/>
      <c r="T55" s="22"/>
      <c r="U55" s="25"/>
      <c r="V55" s="24"/>
      <c r="W55" s="25"/>
      <c r="X55" s="22">
        <f t="shared" si="2"/>
        <v>0</v>
      </c>
    </row>
    <row r="56">
      <c r="D56" s="10" t="s">
        <v>8</v>
      </c>
      <c r="E56" s="5" t="s">
        <v>148</v>
      </c>
      <c r="F56" s="20" t="s">
        <v>149</v>
      </c>
      <c r="G56" s="21">
        <v>0.010416666666666666</v>
      </c>
      <c r="H56" s="22">
        <f t="shared" si="1"/>
        <v>0.003125</v>
      </c>
      <c r="I56" s="23" t="s">
        <v>59</v>
      </c>
      <c r="J56" s="23" t="s">
        <v>60</v>
      </c>
      <c r="K56" s="24"/>
      <c r="L56" s="25"/>
      <c r="M56" s="24"/>
      <c r="N56" s="22"/>
      <c r="O56" s="25"/>
      <c r="P56" s="24"/>
      <c r="Q56" s="22"/>
      <c r="R56" s="25"/>
      <c r="S56" s="24"/>
      <c r="T56" s="22"/>
      <c r="U56" s="25"/>
      <c r="V56" s="24"/>
      <c r="W56" s="25"/>
      <c r="X56" s="22">
        <f t="shared" si="2"/>
        <v>0</v>
      </c>
    </row>
    <row r="57">
      <c r="D57" s="10" t="s">
        <v>8</v>
      </c>
      <c r="E57" s="5" t="s">
        <v>150</v>
      </c>
      <c r="F57" s="20" t="s">
        <v>151</v>
      </c>
      <c r="G57" s="21">
        <v>0.010416666666666666</v>
      </c>
      <c r="H57" s="22">
        <f t="shared" si="1"/>
        <v>0.003125</v>
      </c>
      <c r="I57" s="23" t="s">
        <v>59</v>
      </c>
      <c r="J57" s="23" t="s">
        <v>60</v>
      </c>
      <c r="K57" s="24"/>
      <c r="L57" s="25"/>
      <c r="M57" s="24"/>
      <c r="N57" s="22"/>
      <c r="O57" s="25"/>
      <c r="P57" s="24"/>
      <c r="Q57" s="22"/>
      <c r="R57" s="25"/>
      <c r="S57" s="24"/>
      <c r="T57" s="22"/>
      <c r="U57" s="25"/>
      <c r="V57" s="24"/>
      <c r="W57" s="25"/>
      <c r="X57" s="22">
        <f t="shared" si="2"/>
        <v>0</v>
      </c>
    </row>
    <row r="58">
      <c r="D58" s="10" t="s">
        <v>8</v>
      </c>
      <c r="E58" s="5" t="s">
        <v>152</v>
      </c>
      <c r="F58" s="30" t="s">
        <v>153</v>
      </c>
      <c r="G58" s="21">
        <v>0.020833333333333332</v>
      </c>
      <c r="H58" s="22">
        <f t="shared" si="1"/>
        <v>0.00625</v>
      </c>
      <c r="I58" s="23" t="s">
        <v>59</v>
      </c>
      <c r="J58" s="23" t="s">
        <v>60</v>
      </c>
      <c r="K58" s="24"/>
      <c r="L58" s="25"/>
      <c r="M58" s="24"/>
      <c r="N58" s="22"/>
      <c r="O58" s="25"/>
      <c r="P58" s="24"/>
      <c r="Q58" s="22"/>
      <c r="R58" s="25"/>
      <c r="S58" s="24"/>
      <c r="T58" s="22"/>
      <c r="U58" s="25"/>
      <c r="V58" s="24"/>
      <c r="W58" s="25"/>
      <c r="X58" s="22">
        <f t="shared" si="2"/>
        <v>0</v>
      </c>
    </row>
    <row r="59">
      <c r="D59" s="10" t="s">
        <v>8</v>
      </c>
      <c r="E59" s="5" t="s">
        <v>154</v>
      </c>
      <c r="F59" s="20" t="s">
        <v>155</v>
      </c>
      <c r="G59" s="21">
        <v>0.020833333333333332</v>
      </c>
      <c r="H59" s="22">
        <f t="shared" si="1"/>
        <v>0.00625</v>
      </c>
      <c r="I59" s="23" t="s">
        <v>59</v>
      </c>
      <c r="J59" s="23" t="s">
        <v>60</v>
      </c>
      <c r="K59" s="24"/>
      <c r="L59" s="25"/>
      <c r="M59" s="24"/>
      <c r="N59" s="22"/>
      <c r="O59" s="25"/>
      <c r="P59" s="24"/>
      <c r="Q59" s="22"/>
      <c r="R59" s="25"/>
      <c r="S59" s="24"/>
      <c r="T59" s="22"/>
      <c r="U59" s="25"/>
      <c r="V59" s="24"/>
      <c r="W59" s="25"/>
      <c r="X59" s="22">
        <f t="shared" si="2"/>
        <v>0</v>
      </c>
    </row>
    <row r="60">
      <c r="D60" s="10" t="s">
        <v>8</v>
      </c>
      <c r="E60" s="5" t="s">
        <v>156</v>
      </c>
      <c r="F60" s="20" t="s">
        <v>157</v>
      </c>
      <c r="G60" s="21">
        <v>0.020833333333333332</v>
      </c>
      <c r="H60" s="22">
        <f t="shared" si="1"/>
        <v>0.00625</v>
      </c>
      <c r="I60" s="23" t="s">
        <v>59</v>
      </c>
      <c r="J60" s="23" t="s">
        <v>60</v>
      </c>
      <c r="K60" s="24"/>
      <c r="L60" s="25"/>
      <c r="M60" s="24"/>
      <c r="N60" s="22"/>
      <c r="O60" s="25"/>
      <c r="P60" s="24"/>
      <c r="Q60" s="22"/>
      <c r="R60" s="25"/>
      <c r="S60" s="24"/>
      <c r="T60" s="22"/>
      <c r="U60" s="25"/>
      <c r="V60" s="24"/>
      <c r="W60" s="25"/>
      <c r="X60" s="22">
        <f t="shared" si="2"/>
        <v>0</v>
      </c>
    </row>
    <row r="61">
      <c r="D61" s="10" t="s">
        <v>8</v>
      </c>
      <c r="E61" s="5" t="s">
        <v>158</v>
      </c>
      <c r="F61" s="23" t="s">
        <v>159</v>
      </c>
      <c r="G61" s="21">
        <v>0.010416666666666666</v>
      </c>
      <c r="H61" s="22">
        <f t="shared" si="1"/>
        <v>0.003125</v>
      </c>
      <c r="I61" s="23" t="s">
        <v>59</v>
      </c>
      <c r="J61" s="23" t="s">
        <v>60</v>
      </c>
      <c r="K61" s="24"/>
      <c r="L61" s="25"/>
      <c r="M61" s="24"/>
      <c r="N61" s="22"/>
      <c r="O61" s="25"/>
      <c r="P61" s="24"/>
      <c r="Q61" s="22"/>
      <c r="R61" s="25"/>
      <c r="S61" s="24"/>
      <c r="T61" s="22"/>
      <c r="U61" s="25"/>
      <c r="V61" s="24"/>
      <c r="W61" s="25"/>
      <c r="X61" s="22">
        <f t="shared" si="2"/>
        <v>0</v>
      </c>
    </row>
    <row r="62">
      <c r="D62" s="10" t="s">
        <v>8</v>
      </c>
      <c r="E62" s="5" t="s">
        <v>160</v>
      </c>
      <c r="F62" s="23" t="s">
        <v>161</v>
      </c>
      <c r="G62" s="21">
        <v>0.041666666666666664</v>
      </c>
      <c r="H62" s="22">
        <f t="shared" si="1"/>
        <v>0.0125</v>
      </c>
      <c r="I62" s="23" t="s">
        <v>59</v>
      </c>
      <c r="J62" s="23" t="s">
        <v>60</v>
      </c>
      <c r="K62" s="24"/>
      <c r="L62" s="25"/>
      <c r="M62" s="24"/>
      <c r="N62" s="22"/>
      <c r="O62" s="25"/>
      <c r="P62" s="24"/>
      <c r="Q62" s="22"/>
      <c r="R62" s="25"/>
      <c r="S62" s="24"/>
      <c r="T62" s="22"/>
      <c r="U62" s="25"/>
      <c r="V62" s="24"/>
      <c r="W62" s="25"/>
      <c r="X62" s="22">
        <f t="shared" si="2"/>
        <v>0</v>
      </c>
    </row>
    <row r="63">
      <c r="D63" s="10" t="s">
        <v>8</v>
      </c>
      <c r="E63" s="5" t="s">
        <v>162</v>
      </c>
      <c r="F63" s="23" t="s">
        <v>163</v>
      </c>
      <c r="G63" s="21">
        <v>0.041666666666666664</v>
      </c>
      <c r="H63" s="22">
        <f t="shared" si="1"/>
        <v>0.0125</v>
      </c>
      <c r="I63" s="23" t="s">
        <v>59</v>
      </c>
      <c r="J63" s="23" t="s">
        <v>60</v>
      </c>
      <c r="K63" s="24"/>
      <c r="L63" s="25"/>
      <c r="M63" s="24"/>
      <c r="N63" s="22"/>
      <c r="O63" s="25"/>
      <c r="P63" s="24"/>
      <c r="Q63" s="22"/>
      <c r="R63" s="25"/>
      <c r="S63" s="24"/>
      <c r="T63" s="22"/>
      <c r="U63" s="25"/>
      <c r="V63" s="24"/>
      <c r="W63" s="25"/>
      <c r="X63" s="22">
        <f t="shared" si="2"/>
        <v>0</v>
      </c>
    </row>
    <row r="64">
      <c r="D64" s="10" t="s">
        <v>8</v>
      </c>
      <c r="E64" s="5" t="s">
        <v>164</v>
      </c>
      <c r="F64" s="23" t="s">
        <v>165</v>
      </c>
      <c r="G64" s="21">
        <v>0.020833333333333332</v>
      </c>
      <c r="H64" s="22">
        <f t="shared" si="1"/>
        <v>0.00625</v>
      </c>
      <c r="I64" s="23" t="s">
        <v>59</v>
      </c>
      <c r="J64" s="23" t="s">
        <v>60</v>
      </c>
      <c r="K64" s="24"/>
      <c r="L64" s="25"/>
      <c r="M64" s="24"/>
      <c r="N64" s="22"/>
      <c r="O64" s="25"/>
      <c r="P64" s="24"/>
      <c r="Q64" s="22"/>
      <c r="R64" s="25"/>
      <c r="S64" s="24"/>
      <c r="T64" s="22"/>
      <c r="U64" s="25"/>
      <c r="V64" s="24"/>
      <c r="W64" s="25"/>
      <c r="X64" s="22">
        <f t="shared" si="2"/>
        <v>0</v>
      </c>
    </row>
    <row r="65">
      <c r="D65" s="10" t="s">
        <v>8</v>
      </c>
      <c r="E65" s="5" t="s">
        <v>166</v>
      </c>
      <c r="F65" s="23" t="s">
        <v>167</v>
      </c>
      <c r="G65" s="21">
        <v>0.041666666666666664</v>
      </c>
      <c r="H65" s="22">
        <f t="shared" si="1"/>
        <v>0.0125</v>
      </c>
      <c r="I65" s="23" t="s">
        <v>59</v>
      </c>
      <c r="J65" s="23" t="s">
        <v>60</v>
      </c>
      <c r="K65" s="24"/>
      <c r="L65" s="25"/>
      <c r="M65" s="24"/>
      <c r="N65" s="22"/>
      <c r="O65" s="25"/>
      <c r="P65" s="24"/>
      <c r="Q65" s="22"/>
      <c r="R65" s="25"/>
      <c r="S65" s="24"/>
      <c r="T65" s="22"/>
      <c r="U65" s="25"/>
      <c r="V65" s="24"/>
      <c r="W65" s="25"/>
      <c r="X65" s="22">
        <f t="shared" si="2"/>
        <v>0</v>
      </c>
    </row>
    <row r="66">
      <c r="B66" s="23" t="s">
        <v>168</v>
      </c>
      <c r="D66" s="10" t="s">
        <v>8</v>
      </c>
      <c r="E66" s="5" t="s">
        <v>169</v>
      </c>
      <c r="F66" s="23" t="s">
        <v>170</v>
      </c>
      <c r="G66" s="21">
        <v>0.020833333333333332</v>
      </c>
      <c r="H66" s="22">
        <f t="shared" si="1"/>
        <v>0.00625</v>
      </c>
      <c r="I66" s="23" t="s">
        <v>59</v>
      </c>
      <c r="J66" s="23" t="s">
        <v>60</v>
      </c>
      <c r="K66" s="24"/>
      <c r="L66" s="25"/>
      <c r="M66" s="24"/>
      <c r="N66" s="22"/>
      <c r="O66" s="25"/>
      <c r="P66" s="24"/>
      <c r="Q66" s="22"/>
      <c r="R66" s="25"/>
      <c r="S66" s="24"/>
      <c r="T66" s="22"/>
      <c r="U66" s="25"/>
      <c r="V66" s="24"/>
      <c r="W66" s="25"/>
      <c r="X66" s="22">
        <f t="shared" si="2"/>
        <v>0</v>
      </c>
    </row>
    <row r="67">
      <c r="B67" s="22">
        <f>sum(G67:H73)</f>
        <v>1.4625</v>
      </c>
      <c r="C67" s="1"/>
      <c r="D67" s="10" t="s">
        <v>8</v>
      </c>
      <c r="E67" s="5" t="s">
        <v>171</v>
      </c>
      <c r="F67" s="20" t="s">
        <v>172</v>
      </c>
      <c r="G67" s="21">
        <v>0.125</v>
      </c>
      <c r="H67" s="22">
        <f t="shared" si="1"/>
        <v>0.0375</v>
      </c>
      <c r="I67" s="23" t="s">
        <v>43</v>
      </c>
      <c r="J67" s="23" t="s">
        <v>60</v>
      </c>
      <c r="K67" s="31"/>
      <c r="L67" s="32"/>
      <c r="M67" s="24"/>
      <c r="N67" s="22"/>
      <c r="O67" s="25"/>
      <c r="P67" s="24"/>
      <c r="Q67" s="22"/>
      <c r="R67" s="25"/>
      <c r="S67" s="31"/>
      <c r="T67" s="22"/>
      <c r="U67" s="25"/>
      <c r="V67" s="24"/>
      <c r="W67" s="32"/>
      <c r="X67" s="22">
        <f t="shared" si="2"/>
        <v>0</v>
      </c>
    </row>
    <row r="68">
      <c r="D68" s="10" t="s">
        <v>8</v>
      </c>
      <c r="E68" s="5" t="s">
        <v>173</v>
      </c>
      <c r="F68" s="20" t="s">
        <v>174</v>
      </c>
      <c r="G68" s="21">
        <v>0.125</v>
      </c>
      <c r="H68" s="22">
        <f t="shared" si="1"/>
        <v>0.0375</v>
      </c>
      <c r="I68" s="23" t="s">
        <v>43</v>
      </c>
      <c r="J68" s="23" t="s">
        <v>60</v>
      </c>
      <c r="K68" s="31"/>
      <c r="L68" s="32"/>
      <c r="M68" s="24"/>
      <c r="N68" s="22"/>
      <c r="O68" s="25"/>
      <c r="P68" s="24"/>
      <c r="Q68" s="22"/>
      <c r="R68" s="25"/>
      <c r="S68" s="24"/>
      <c r="T68" s="22"/>
      <c r="U68" s="25"/>
      <c r="V68" s="24"/>
      <c r="W68" s="25"/>
      <c r="X68" s="22">
        <f t="shared" si="2"/>
        <v>0</v>
      </c>
    </row>
    <row r="69">
      <c r="D69" s="10" t="s">
        <v>8</v>
      </c>
      <c r="E69" s="5" t="s">
        <v>175</v>
      </c>
      <c r="F69" s="20" t="s">
        <v>176</v>
      </c>
      <c r="G69" s="21">
        <v>0.041666666666666664</v>
      </c>
      <c r="H69" s="22">
        <f t="shared" si="1"/>
        <v>0.0125</v>
      </c>
      <c r="I69" s="23" t="s">
        <v>43</v>
      </c>
      <c r="J69" s="23" t="s">
        <v>60</v>
      </c>
      <c r="K69" s="24"/>
      <c r="L69" s="25"/>
      <c r="M69" s="24"/>
      <c r="N69" s="22"/>
      <c r="O69" s="25"/>
      <c r="P69" s="24"/>
      <c r="Q69" s="22"/>
      <c r="R69" s="25"/>
      <c r="S69" s="24"/>
      <c r="T69" s="22"/>
      <c r="U69" s="25"/>
      <c r="V69" s="24"/>
      <c r="W69" s="25"/>
      <c r="X69" s="22">
        <f t="shared" si="2"/>
        <v>0</v>
      </c>
      <c r="Z69" s="33"/>
    </row>
    <row r="70">
      <c r="D70" s="10" t="s">
        <v>8</v>
      </c>
      <c r="E70" s="5" t="s">
        <v>177</v>
      </c>
      <c r="F70" s="20" t="s">
        <v>178</v>
      </c>
      <c r="G70" s="21">
        <v>0.3333333333333333</v>
      </c>
      <c r="H70" s="22">
        <f t="shared" si="1"/>
        <v>0.1</v>
      </c>
      <c r="I70" s="23" t="s">
        <v>43</v>
      </c>
      <c r="J70" s="23" t="s">
        <v>60</v>
      </c>
      <c r="K70" s="24"/>
      <c r="L70" s="25"/>
      <c r="M70" s="24"/>
      <c r="N70" s="22"/>
      <c r="O70" s="25"/>
      <c r="P70" s="24"/>
      <c r="Q70" s="22"/>
      <c r="R70" s="25"/>
      <c r="S70" s="24"/>
      <c r="T70" s="22"/>
      <c r="U70" s="25"/>
      <c r="V70" s="24"/>
      <c r="W70" s="25"/>
      <c r="X70" s="22">
        <f t="shared" si="2"/>
        <v>0</v>
      </c>
    </row>
    <row r="71">
      <c r="D71" s="10" t="s">
        <v>8</v>
      </c>
      <c r="E71" s="5" t="s">
        <v>179</v>
      </c>
      <c r="F71" s="20" t="s">
        <v>180</v>
      </c>
      <c r="G71" s="21">
        <v>0.08333333333333333</v>
      </c>
      <c r="H71" s="22">
        <f t="shared" si="1"/>
        <v>0.025</v>
      </c>
      <c r="I71" s="23" t="s">
        <v>43</v>
      </c>
      <c r="J71" s="23" t="s">
        <v>60</v>
      </c>
      <c r="K71" s="24"/>
      <c r="L71" s="25"/>
      <c r="M71" s="24"/>
      <c r="N71" s="22"/>
      <c r="O71" s="25"/>
      <c r="P71" s="24"/>
      <c r="Q71" s="22"/>
      <c r="R71" s="25"/>
      <c r="S71" s="24"/>
      <c r="T71" s="22"/>
      <c r="U71" s="25"/>
      <c r="V71" s="24"/>
      <c r="W71" s="25"/>
      <c r="X71" s="22">
        <f t="shared" si="2"/>
        <v>0</v>
      </c>
    </row>
    <row r="72">
      <c r="D72" s="10" t="s">
        <v>8</v>
      </c>
      <c r="E72" s="5" t="s">
        <v>181</v>
      </c>
      <c r="F72" s="20" t="s">
        <v>182</v>
      </c>
      <c r="G72" s="21">
        <v>0.08333333333333333</v>
      </c>
      <c r="H72" s="22">
        <f t="shared" si="1"/>
        <v>0.025</v>
      </c>
      <c r="I72" s="23" t="s">
        <v>43</v>
      </c>
      <c r="J72" s="23" t="s">
        <v>60</v>
      </c>
      <c r="K72" s="24"/>
      <c r="L72" s="25"/>
      <c r="M72" s="24"/>
      <c r="N72" s="22"/>
      <c r="O72" s="25"/>
      <c r="P72" s="24"/>
      <c r="Q72" s="22"/>
      <c r="R72" s="25"/>
      <c r="S72" s="24"/>
      <c r="T72" s="22"/>
      <c r="U72" s="25"/>
      <c r="V72" s="24"/>
      <c r="W72" s="25"/>
      <c r="X72" s="22">
        <f t="shared" si="2"/>
        <v>0</v>
      </c>
    </row>
    <row r="73">
      <c r="D73" s="10" t="s">
        <v>8</v>
      </c>
      <c r="E73" s="5" t="s">
        <v>183</v>
      </c>
      <c r="F73" s="20" t="s">
        <v>184</v>
      </c>
      <c r="G73" s="21">
        <v>0.3333333333333333</v>
      </c>
      <c r="H73" s="22">
        <f t="shared" si="1"/>
        <v>0.1</v>
      </c>
      <c r="I73" s="23" t="s">
        <v>43</v>
      </c>
      <c r="J73" s="23" t="s">
        <v>60</v>
      </c>
      <c r="K73" s="24"/>
      <c r="L73" s="25"/>
      <c r="M73" s="24"/>
      <c r="N73" s="22"/>
      <c r="O73" s="25"/>
      <c r="P73" s="24"/>
      <c r="Q73" s="22"/>
      <c r="R73" s="25"/>
      <c r="S73" s="24"/>
      <c r="T73" s="22"/>
      <c r="U73" s="25"/>
      <c r="V73" s="24"/>
      <c r="W73" s="25"/>
      <c r="X73" s="22">
        <f t="shared" si="2"/>
        <v>0</v>
      </c>
    </row>
    <row r="74">
      <c r="D74" s="10" t="s">
        <v>8</v>
      </c>
      <c r="E74" s="5" t="s">
        <v>185</v>
      </c>
      <c r="F74" s="23" t="s">
        <v>186</v>
      </c>
      <c r="G74" s="21">
        <v>0.041666666666666664</v>
      </c>
      <c r="H74" s="22">
        <f t="shared" si="1"/>
        <v>0.0125</v>
      </c>
      <c r="I74" s="23" t="s">
        <v>60</v>
      </c>
      <c r="J74" s="23" t="s">
        <v>59</v>
      </c>
      <c r="K74" s="24"/>
      <c r="L74" s="25"/>
      <c r="M74" s="24"/>
      <c r="N74" s="22"/>
      <c r="O74" s="25"/>
      <c r="P74" s="24"/>
      <c r="Q74" s="22"/>
      <c r="R74" s="25"/>
      <c r="S74" s="24"/>
      <c r="T74" s="22"/>
      <c r="U74" s="25"/>
      <c r="V74" s="24"/>
      <c r="W74" s="25"/>
      <c r="X74" s="22">
        <f t="shared" si="2"/>
        <v>0</v>
      </c>
    </row>
    <row r="75">
      <c r="D75" s="10" t="s">
        <v>8</v>
      </c>
      <c r="E75" s="5" t="s">
        <v>187</v>
      </c>
      <c r="F75" s="23" t="s">
        <v>188</v>
      </c>
      <c r="G75" s="21">
        <v>0.08333333333333333</v>
      </c>
      <c r="H75" s="22">
        <f t="shared" si="1"/>
        <v>0.025</v>
      </c>
      <c r="I75" s="23" t="s">
        <v>60</v>
      </c>
      <c r="J75" s="23" t="s">
        <v>59</v>
      </c>
      <c r="K75" s="24"/>
      <c r="L75" s="25"/>
      <c r="M75" s="24"/>
      <c r="N75" s="22"/>
      <c r="O75" s="25"/>
      <c r="P75" s="24"/>
      <c r="Q75" s="22"/>
      <c r="R75" s="25"/>
      <c r="S75" s="24"/>
      <c r="T75" s="22"/>
      <c r="U75" s="25"/>
      <c r="V75" s="24"/>
      <c r="W75" s="25"/>
      <c r="X75" s="22">
        <f t="shared" si="2"/>
        <v>0</v>
      </c>
    </row>
    <row r="76">
      <c r="D76" s="34"/>
      <c r="E76" s="35"/>
      <c r="F76" s="36"/>
      <c r="G76" s="37">
        <f t="shared" ref="G76:H76" si="3">SUM(G5:G75)</f>
        <v>3.5625</v>
      </c>
      <c r="H76" s="37">
        <f t="shared" si="3"/>
        <v>1.06875</v>
      </c>
      <c r="I76" s="38"/>
      <c r="J76" s="39"/>
      <c r="K76" s="40">
        <f t="shared" ref="K76:L76" si="4">SUM(K5:K75)</f>
        <v>0</v>
      </c>
      <c r="L76" s="40">
        <f t="shared" si="4"/>
        <v>0</v>
      </c>
      <c r="M76" s="40"/>
      <c r="N76" s="40"/>
      <c r="O76" s="41"/>
      <c r="P76" s="42"/>
      <c r="Q76" s="40"/>
      <c r="R76" s="41"/>
      <c r="S76" s="42"/>
      <c r="T76" s="40"/>
      <c r="U76" s="41"/>
      <c r="V76" s="42"/>
      <c r="W76" s="41"/>
      <c r="X76" s="40"/>
    </row>
    <row r="77">
      <c r="A77" s="5"/>
      <c r="B77" s="5"/>
      <c r="C77" s="5"/>
      <c r="D77" s="43" t="s">
        <v>189</v>
      </c>
      <c r="E77" s="43" t="s">
        <v>190</v>
      </c>
      <c r="F77" s="43" t="s">
        <v>191</v>
      </c>
      <c r="G77" s="44"/>
      <c r="H77" s="44"/>
      <c r="I77" s="45"/>
      <c r="J77" s="45"/>
      <c r="K77" s="46"/>
      <c r="L77" s="47"/>
      <c r="M77" s="46"/>
      <c r="N77" s="44"/>
      <c r="O77" s="47"/>
      <c r="P77" s="46"/>
      <c r="Q77" s="44"/>
      <c r="R77" s="47"/>
      <c r="S77" s="46"/>
      <c r="T77" s="44"/>
      <c r="U77" s="47"/>
      <c r="V77" s="46"/>
      <c r="W77" s="47"/>
      <c r="X77" s="44"/>
      <c r="Y77" s="4"/>
      <c r="AA77" s="4"/>
      <c r="AB77" s="4"/>
      <c r="AC77" s="4"/>
      <c r="AD77" s="4"/>
      <c r="AE77" s="4"/>
      <c r="AF77" s="4"/>
      <c r="AG77" s="4"/>
    </row>
    <row r="78">
      <c r="D78" s="10" t="s">
        <v>8</v>
      </c>
      <c r="E78" s="5" t="s">
        <v>192</v>
      </c>
      <c r="F78" s="23" t="s">
        <v>193</v>
      </c>
      <c r="G78" s="21">
        <v>0.20833333333333334</v>
      </c>
      <c r="H78" s="22">
        <f t="shared" ref="H78:H143" si="5">(G78/100)*30</f>
        <v>0.0625</v>
      </c>
      <c r="I78" s="23" t="s">
        <v>42</v>
      </c>
      <c r="J78" s="23" t="s">
        <v>43</v>
      </c>
      <c r="K78" s="24"/>
      <c r="L78" s="25"/>
      <c r="M78" s="24"/>
      <c r="N78" s="22"/>
      <c r="O78" s="25"/>
      <c r="P78" s="24"/>
      <c r="Q78" s="22"/>
      <c r="R78" s="25"/>
      <c r="S78" s="24"/>
      <c r="T78" s="22"/>
      <c r="U78" s="25"/>
      <c r="V78" s="24"/>
      <c r="W78" s="25"/>
      <c r="X78" s="22">
        <f t="shared" ref="X78:X136" si="6">SUM(K78:W78)</f>
        <v>0</v>
      </c>
    </row>
    <row r="79">
      <c r="D79" s="10" t="s">
        <v>8</v>
      </c>
      <c r="E79" s="5" t="s">
        <v>194</v>
      </c>
      <c r="F79" s="23" t="s">
        <v>195</v>
      </c>
      <c r="G79" s="21">
        <v>0.20833333333333334</v>
      </c>
      <c r="H79" s="22">
        <f t="shared" si="5"/>
        <v>0.0625</v>
      </c>
      <c r="I79" s="23" t="s">
        <v>42</v>
      </c>
      <c r="J79" s="23" t="s">
        <v>43</v>
      </c>
      <c r="K79" s="24"/>
      <c r="L79" s="25"/>
      <c r="M79" s="24"/>
      <c r="N79" s="22"/>
      <c r="O79" s="25"/>
      <c r="P79" s="24"/>
      <c r="Q79" s="22"/>
      <c r="R79" s="25"/>
      <c r="S79" s="24"/>
      <c r="T79" s="22"/>
      <c r="U79" s="25"/>
      <c r="V79" s="24"/>
      <c r="W79" s="25"/>
      <c r="X79" s="22">
        <f t="shared" si="6"/>
        <v>0</v>
      </c>
    </row>
    <row r="80">
      <c r="D80" s="10" t="s">
        <v>8</v>
      </c>
      <c r="E80" s="5" t="s">
        <v>196</v>
      </c>
      <c r="F80" s="23" t="s">
        <v>197</v>
      </c>
      <c r="G80" s="21">
        <v>0.125</v>
      </c>
      <c r="H80" s="22">
        <f t="shared" si="5"/>
        <v>0.0375</v>
      </c>
      <c r="I80" s="23" t="s">
        <v>198</v>
      </c>
      <c r="K80" s="24"/>
      <c r="L80" s="25"/>
      <c r="M80" s="24"/>
      <c r="N80" s="22"/>
      <c r="O80" s="25"/>
      <c r="P80" s="24"/>
      <c r="Q80" s="22"/>
      <c r="R80" s="25"/>
      <c r="S80" s="24"/>
      <c r="T80" s="22"/>
      <c r="U80" s="25"/>
      <c r="V80" s="24"/>
      <c r="W80" s="25"/>
      <c r="X80" s="22">
        <f t="shared" si="6"/>
        <v>0</v>
      </c>
    </row>
    <row r="81">
      <c r="D81" s="10" t="s">
        <v>8</v>
      </c>
      <c r="E81" s="5" t="s">
        <v>199</v>
      </c>
      <c r="F81" s="23" t="s">
        <v>200</v>
      </c>
      <c r="G81" s="21">
        <v>0.20833333333333334</v>
      </c>
      <c r="H81" s="22">
        <f t="shared" si="5"/>
        <v>0.0625</v>
      </c>
      <c r="I81" s="23" t="s">
        <v>42</v>
      </c>
      <c r="J81" s="23" t="s">
        <v>43</v>
      </c>
      <c r="K81" s="24"/>
      <c r="L81" s="25"/>
      <c r="M81" s="24"/>
      <c r="N81" s="22"/>
      <c r="O81" s="25"/>
      <c r="P81" s="24"/>
      <c r="Q81" s="22"/>
      <c r="R81" s="25"/>
      <c r="S81" s="24"/>
      <c r="T81" s="22"/>
      <c r="U81" s="25"/>
      <c r="V81" s="24"/>
      <c r="W81" s="25"/>
      <c r="X81" s="22">
        <f t="shared" si="6"/>
        <v>0</v>
      </c>
    </row>
    <row r="82">
      <c r="D82" s="10" t="s">
        <v>8</v>
      </c>
      <c r="E82" s="5" t="s">
        <v>201</v>
      </c>
      <c r="F82" s="28" t="s">
        <v>202</v>
      </c>
      <c r="G82" s="21">
        <v>0.041666666666666664</v>
      </c>
      <c r="H82" s="22">
        <f t="shared" si="5"/>
        <v>0.0125</v>
      </c>
      <c r="I82" s="23" t="s">
        <v>59</v>
      </c>
      <c r="J82" s="23" t="s">
        <v>60</v>
      </c>
      <c r="K82" s="24"/>
      <c r="L82" s="25"/>
      <c r="M82" s="24"/>
      <c r="N82" s="22"/>
      <c r="O82" s="25"/>
      <c r="P82" s="24"/>
      <c r="Q82" s="22"/>
      <c r="R82" s="25"/>
      <c r="S82" s="24"/>
      <c r="T82" s="22"/>
      <c r="U82" s="25"/>
      <c r="V82" s="24"/>
      <c r="W82" s="25"/>
      <c r="X82" s="22">
        <f t="shared" si="6"/>
        <v>0</v>
      </c>
    </row>
    <row r="83">
      <c r="D83" s="10" t="s">
        <v>8</v>
      </c>
      <c r="E83" s="5" t="s">
        <v>203</v>
      </c>
      <c r="F83" s="28" t="s">
        <v>204</v>
      </c>
      <c r="G83" s="21">
        <v>0.08333333333333333</v>
      </c>
      <c r="H83" s="22">
        <f t="shared" si="5"/>
        <v>0.025</v>
      </c>
      <c r="I83" s="23" t="s">
        <v>59</v>
      </c>
      <c r="J83" s="23" t="s">
        <v>60</v>
      </c>
      <c r="K83" s="24"/>
      <c r="L83" s="25"/>
      <c r="M83" s="24"/>
      <c r="N83" s="22"/>
      <c r="O83" s="25"/>
      <c r="P83" s="24"/>
      <c r="Q83" s="22"/>
      <c r="R83" s="25"/>
      <c r="S83" s="24"/>
      <c r="T83" s="22"/>
      <c r="U83" s="25"/>
      <c r="V83" s="24"/>
      <c r="W83" s="25"/>
      <c r="X83" s="22">
        <f t="shared" si="6"/>
        <v>0</v>
      </c>
    </row>
    <row r="84">
      <c r="D84" s="10" t="s">
        <v>8</v>
      </c>
      <c r="E84" s="5" t="s">
        <v>205</v>
      </c>
      <c r="F84" s="28" t="s">
        <v>206</v>
      </c>
      <c r="G84" s="21">
        <v>0.125</v>
      </c>
      <c r="H84" s="22">
        <f t="shared" si="5"/>
        <v>0.0375</v>
      </c>
      <c r="I84" s="23" t="s">
        <v>59</v>
      </c>
      <c r="J84" s="23" t="s">
        <v>60</v>
      </c>
      <c r="K84" s="24"/>
      <c r="L84" s="25"/>
      <c r="M84" s="24"/>
      <c r="N84" s="22"/>
      <c r="O84" s="25"/>
      <c r="P84" s="24"/>
      <c r="Q84" s="22"/>
      <c r="R84" s="25"/>
      <c r="S84" s="24"/>
      <c r="T84" s="22"/>
      <c r="U84" s="25"/>
      <c r="V84" s="24"/>
      <c r="W84" s="25"/>
      <c r="X84" s="22">
        <f t="shared" si="6"/>
        <v>0</v>
      </c>
    </row>
    <row r="85">
      <c r="D85" s="10" t="s">
        <v>8</v>
      </c>
      <c r="E85" s="5" t="s">
        <v>207</v>
      </c>
      <c r="F85" s="28" t="s">
        <v>208</v>
      </c>
      <c r="G85" s="21">
        <v>0.041666666666666664</v>
      </c>
      <c r="H85" s="22">
        <f t="shared" si="5"/>
        <v>0.0125</v>
      </c>
      <c r="I85" s="23" t="s">
        <v>59</v>
      </c>
      <c r="J85" s="23" t="s">
        <v>60</v>
      </c>
      <c r="K85" s="24"/>
      <c r="L85" s="25"/>
      <c r="M85" s="24"/>
      <c r="N85" s="22"/>
      <c r="O85" s="25"/>
      <c r="P85" s="24"/>
      <c r="Q85" s="22"/>
      <c r="R85" s="25"/>
      <c r="S85" s="24"/>
      <c r="T85" s="22"/>
      <c r="U85" s="25"/>
      <c r="V85" s="24"/>
      <c r="W85" s="25"/>
      <c r="X85" s="22">
        <f t="shared" si="6"/>
        <v>0</v>
      </c>
    </row>
    <row r="86">
      <c r="D86" s="10" t="s">
        <v>8</v>
      </c>
      <c r="E86" s="5" t="s">
        <v>209</v>
      </c>
      <c r="F86" s="28" t="s">
        <v>210</v>
      </c>
      <c r="G86" s="21">
        <v>0.08333333333333333</v>
      </c>
      <c r="H86" s="22">
        <f t="shared" si="5"/>
        <v>0.025</v>
      </c>
      <c r="I86" s="23" t="s">
        <v>59</v>
      </c>
      <c r="J86" s="23" t="s">
        <v>60</v>
      </c>
      <c r="K86" s="24"/>
      <c r="L86" s="25"/>
      <c r="M86" s="24"/>
      <c r="N86" s="22"/>
      <c r="O86" s="25"/>
      <c r="P86" s="24"/>
      <c r="Q86" s="22"/>
      <c r="R86" s="25"/>
      <c r="S86" s="24"/>
      <c r="T86" s="22"/>
      <c r="U86" s="25"/>
      <c r="V86" s="24"/>
      <c r="W86" s="25"/>
      <c r="X86" s="22">
        <f t="shared" si="6"/>
        <v>0</v>
      </c>
    </row>
    <row r="87">
      <c r="D87" s="10" t="s">
        <v>8</v>
      </c>
      <c r="E87" s="5" t="s">
        <v>211</v>
      </c>
      <c r="F87" s="28" t="s">
        <v>212</v>
      </c>
      <c r="G87" s="21">
        <v>0.125</v>
      </c>
      <c r="H87" s="22">
        <f t="shared" si="5"/>
        <v>0.0375</v>
      </c>
      <c r="I87" s="23" t="s">
        <v>59</v>
      </c>
      <c r="J87" s="23" t="s">
        <v>60</v>
      </c>
      <c r="K87" s="24"/>
      <c r="L87" s="25"/>
      <c r="M87" s="24"/>
      <c r="N87" s="22"/>
      <c r="O87" s="25"/>
      <c r="P87" s="24"/>
      <c r="Q87" s="22"/>
      <c r="R87" s="25"/>
      <c r="S87" s="24"/>
      <c r="T87" s="22"/>
      <c r="U87" s="25"/>
      <c r="V87" s="24"/>
      <c r="W87" s="25"/>
      <c r="X87" s="22">
        <f t="shared" si="6"/>
        <v>0</v>
      </c>
    </row>
    <row r="88">
      <c r="D88" s="10" t="s">
        <v>8</v>
      </c>
      <c r="E88" s="5" t="s">
        <v>213</v>
      </c>
      <c r="F88" s="28" t="s">
        <v>214</v>
      </c>
      <c r="G88" s="21">
        <v>0.041666666666666664</v>
      </c>
      <c r="H88" s="22">
        <f t="shared" si="5"/>
        <v>0.0125</v>
      </c>
      <c r="I88" s="23" t="s">
        <v>59</v>
      </c>
      <c r="J88" s="23" t="s">
        <v>60</v>
      </c>
      <c r="K88" s="24"/>
      <c r="L88" s="25"/>
      <c r="M88" s="24"/>
      <c r="N88" s="22"/>
      <c r="O88" s="25"/>
      <c r="P88" s="24"/>
      <c r="Q88" s="22"/>
      <c r="R88" s="25"/>
      <c r="S88" s="24"/>
      <c r="T88" s="22"/>
      <c r="U88" s="25"/>
      <c r="V88" s="24"/>
      <c r="W88" s="25"/>
      <c r="X88" s="22">
        <f t="shared" si="6"/>
        <v>0</v>
      </c>
    </row>
    <row r="89">
      <c r="D89" s="10" t="s">
        <v>8</v>
      </c>
      <c r="E89" s="5" t="s">
        <v>215</v>
      </c>
      <c r="F89" s="28" t="s">
        <v>216</v>
      </c>
      <c r="G89" s="21">
        <v>0.08333333333333333</v>
      </c>
      <c r="H89" s="22">
        <f t="shared" si="5"/>
        <v>0.025</v>
      </c>
      <c r="I89" s="23" t="s">
        <v>59</v>
      </c>
      <c r="J89" s="23" t="s">
        <v>60</v>
      </c>
      <c r="K89" s="24"/>
      <c r="L89" s="25"/>
      <c r="M89" s="24"/>
      <c r="N89" s="22"/>
      <c r="O89" s="25"/>
      <c r="P89" s="24"/>
      <c r="Q89" s="22"/>
      <c r="R89" s="25"/>
      <c r="S89" s="24"/>
      <c r="T89" s="22"/>
      <c r="U89" s="25"/>
      <c r="V89" s="24"/>
      <c r="W89" s="25"/>
      <c r="X89" s="22">
        <f t="shared" si="6"/>
        <v>0</v>
      </c>
    </row>
    <row r="90">
      <c r="D90" s="10" t="s">
        <v>8</v>
      </c>
      <c r="E90" s="5" t="s">
        <v>217</v>
      </c>
      <c r="F90" s="28" t="s">
        <v>218</v>
      </c>
      <c r="G90" s="21">
        <v>0.125</v>
      </c>
      <c r="H90" s="22">
        <f t="shared" si="5"/>
        <v>0.0375</v>
      </c>
      <c r="I90" s="23" t="s">
        <v>59</v>
      </c>
      <c r="J90" s="23" t="s">
        <v>60</v>
      </c>
      <c r="K90" s="24"/>
      <c r="L90" s="25"/>
      <c r="M90" s="24"/>
      <c r="N90" s="22"/>
      <c r="O90" s="25"/>
      <c r="P90" s="24"/>
      <c r="Q90" s="22"/>
      <c r="R90" s="25"/>
      <c r="S90" s="24"/>
      <c r="T90" s="22"/>
      <c r="U90" s="25"/>
      <c r="V90" s="24"/>
      <c r="W90" s="25"/>
      <c r="X90" s="22">
        <f t="shared" si="6"/>
        <v>0</v>
      </c>
    </row>
    <row r="91">
      <c r="D91" s="10" t="s">
        <v>8</v>
      </c>
      <c r="E91" s="5" t="s">
        <v>219</v>
      </c>
      <c r="F91" s="28" t="s">
        <v>220</v>
      </c>
      <c r="G91" s="21">
        <v>0.041666666666666664</v>
      </c>
      <c r="H91" s="22">
        <f t="shared" si="5"/>
        <v>0.0125</v>
      </c>
      <c r="I91" s="23" t="s">
        <v>59</v>
      </c>
      <c r="J91" s="23" t="s">
        <v>60</v>
      </c>
      <c r="K91" s="24"/>
      <c r="L91" s="25"/>
      <c r="M91" s="24"/>
      <c r="N91" s="22"/>
      <c r="O91" s="25"/>
      <c r="P91" s="24"/>
      <c r="Q91" s="22"/>
      <c r="R91" s="25"/>
      <c r="S91" s="24"/>
      <c r="T91" s="22"/>
      <c r="U91" s="25"/>
      <c r="V91" s="24"/>
      <c r="W91" s="25"/>
      <c r="X91" s="22">
        <f t="shared" si="6"/>
        <v>0</v>
      </c>
    </row>
    <row r="92">
      <c r="D92" s="10" t="s">
        <v>8</v>
      </c>
      <c r="E92" s="5" t="s">
        <v>221</v>
      </c>
      <c r="F92" s="28" t="s">
        <v>222</v>
      </c>
      <c r="G92" s="21">
        <v>0.08333333333333333</v>
      </c>
      <c r="H92" s="22">
        <f t="shared" si="5"/>
        <v>0.025</v>
      </c>
      <c r="I92" s="23" t="s">
        <v>59</v>
      </c>
      <c r="J92" s="23" t="s">
        <v>60</v>
      </c>
      <c r="K92" s="24"/>
      <c r="L92" s="25"/>
      <c r="M92" s="24"/>
      <c r="N92" s="22"/>
      <c r="O92" s="25"/>
      <c r="P92" s="24"/>
      <c r="Q92" s="22"/>
      <c r="R92" s="25"/>
      <c r="S92" s="24"/>
      <c r="T92" s="22"/>
      <c r="U92" s="25"/>
      <c r="V92" s="24"/>
      <c r="W92" s="25"/>
      <c r="X92" s="22">
        <f t="shared" si="6"/>
        <v>0</v>
      </c>
    </row>
    <row r="93">
      <c r="D93" s="10" t="s">
        <v>8</v>
      </c>
      <c r="E93" s="5" t="s">
        <v>223</v>
      </c>
      <c r="F93" s="28" t="s">
        <v>224</v>
      </c>
      <c r="G93" s="21">
        <v>0.125</v>
      </c>
      <c r="H93" s="22">
        <f t="shared" si="5"/>
        <v>0.0375</v>
      </c>
      <c r="I93" s="23" t="s">
        <v>59</v>
      </c>
      <c r="J93" s="23" t="s">
        <v>60</v>
      </c>
      <c r="K93" s="24"/>
      <c r="L93" s="25"/>
      <c r="M93" s="24"/>
      <c r="N93" s="22"/>
      <c r="O93" s="25"/>
      <c r="P93" s="24"/>
      <c r="Q93" s="22"/>
      <c r="R93" s="25"/>
      <c r="S93" s="24"/>
      <c r="T93" s="22"/>
      <c r="U93" s="25"/>
      <c r="V93" s="24"/>
      <c r="W93" s="25"/>
      <c r="X93" s="22">
        <f t="shared" si="6"/>
        <v>0</v>
      </c>
    </row>
    <row r="94">
      <c r="D94" s="10" t="s">
        <v>8</v>
      </c>
      <c r="E94" s="5" t="s">
        <v>225</v>
      </c>
      <c r="F94" s="23" t="s">
        <v>226</v>
      </c>
      <c r="G94" s="21">
        <v>0.041666666666666664</v>
      </c>
      <c r="H94" s="22">
        <f t="shared" si="5"/>
        <v>0.0125</v>
      </c>
      <c r="I94" s="23" t="s">
        <v>59</v>
      </c>
      <c r="J94" s="23" t="s">
        <v>60</v>
      </c>
      <c r="K94" s="24"/>
      <c r="L94" s="25"/>
      <c r="M94" s="24"/>
      <c r="N94" s="22"/>
      <c r="O94" s="25"/>
      <c r="P94" s="24"/>
      <c r="Q94" s="22"/>
      <c r="R94" s="25"/>
      <c r="S94" s="24"/>
      <c r="T94" s="22"/>
      <c r="U94" s="25"/>
      <c r="V94" s="24"/>
      <c r="W94" s="25"/>
      <c r="X94" s="22">
        <f t="shared" si="6"/>
        <v>0</v>
      </c>
    </row>
    <row r="95">
      <c r="D95" s="10" t="s">
        <v>8</v>
      </c>
      <c r="E95" s="5" t="s">
        <v>227</v>
      </c>
      <c r="F95" s="23" t="s">
        <v>228</v>
      </c>
      <c r="G95" s="21">
        <v>0.08333333333333333</v>
      </c>
      <c r="H95" s="22">
        <f t="shared" si="5"/>
        <v>0.025</v>
      </c>
      <c r="I95" s="23" t="s">
        <v>59</v>
      </c>
      <c r="J95" s="23" t="s">
        <v>60</v>
      </c>
      <c r="K95" s="24"/>
      <c r="L95" s="25"/>
      <c r="M95" s="24"/>
      <c r="N95" s="22"/>
      <c r="O95" s="25"/>
      <c r="P95" s="24"/>
      <c r="Q95" s="22"/>
      <c r="R95" s="25"/>
      <c r="S95" s="24"/>
      <c r="T95" s="22"/>
      <c r="U95" s="25"/>
      <c r="V95" s="24"/>
      <c r="W95" s="25"/>
      <c r="X95" s="22">
        <f t="shared" si="6"/>
        <v>0</v>
      </c>
    </row>
    <row r="96">
      <c r="D96" s="10" t="s">
        <v>8</v>
      </c>
      <c r="E96" s="5" t="s">
        <v>229</v>
      </c>
      <c r="F96" s="23" t="s">
        <v>230</v>
      </c>
      <c r="G96" s="21">
        <v>0.041666666666666664</v>
      </c>
      <c r="H96" s="22">
        <f t="shared" si="5"/>
        <v>0.0125</v>
      </c>
      <c r="I96" s="23" t="s">
        <v>59</v>
      </c>
      <c r="J96" s="23" t="s">
        <v>60</v>
      </c>
      <c r="K96" s="24"/>
      <c r="L96" s="25"/>
      <c r="M96" s="24"/>
      <c r="N96" s="22"/>
      <c r="O96" s="25"/>
      <c r="P96" s="24"/>
      <c r="Q96" s="22"/>
      <c r="R96" s="25"/>
      <c r="S96" s="24"/>
      <c r="T96" s="22"/>
      <c r="U96" s="25"/>
      <c r="V96" s="24"/>
      <c r="W96" s="25"/>
      <c r="X96" s="22">
        <f t="shared" si="6"/>
        <v>0</v>
      </c>
    </row>
    <row r="97">
      <c r="D97" s="10" t="s">
        <v>8</v>
      </c>
      <c r="E97" s="5" t="s">
        <v>231</v>
      </c>
      <c r="F97" s="23" t="s">
        <v>232</v>
      </c>
      <c r="G97" s="21">
        <v>0.08333333333333333</v>
      </c>
      <c r="H97" s="22">
        <f t="shared" si="5"/>
        <v>0.025</v>
      </c>
      <c r="I97" s="23" t="s">
        <v>233</v>
      </c>
      <c r="K97" s="24"/>
      <c r="L97" s="25"/>
      <c r="M97" s="24"/>
      <c r="N97" s="22"/>
      <c r="O97" s="25"/>
      <c r="P97" s="24"/>
      <c r="Q97" s="22"/>
      <c r="R97" s="25"/>
      <c r="S97" s="24"/>
      <c r="T97" s="22"/>
      <c r="U97" s="25"/>
      <c r="V97" s="24"/>
      <c r="W97" s="25"/>
      <c r="X97" s="22">
        <f t="shared" si="6"/>
        <v>0</v>
      </c>
    </row>
    <row r="98">
      <c r="D98" s="10" t="s">
        <v>8</v>
      </c>
      <c r="E98" s="5" t="s">
        <v>234</v>
      </c>
      <c r="F98" s="23" t="s">
        <v>235</v>
      </c>
      <c r="G98" s="21">
        <v>0.041666666666666664</v>
      </c>
      <c r="H98" s="22">
        <f t="shared" si="5"/>
        <v>0.0125</v>
      </c>
      <c r="I98" s="23" t="s">
        <v>236</v>
      </c>
      <c r="K98" s="24"/>
      <c r="L98" s="25"/>
      <c r="M98" s="24"/>
      <c r="N98" s="22"/>
      <c r="O98" s="25"/>
      <c r="P98" s="24"/>
      <c r="Q98" s="22"/>
      <c r="R98" s="25"/>
      <c r="S98" s="24"/>
      <c r="T98" s="22"/>
      <c r="U98" s="25"/>
      <c r="V98" s="24"/>
      <c r="W98" s="25"/>
      <c r="X98" s="22">
        <f t="shared" si="6"/>
        <v>0</v>
      </c>
    </row>
    <row r="99">
      <c r="D99" s="10" t="s">
        <v>8</v>
      </c>
      <c r="E99" s="5" t="s">
        <v>187</v>
      </c>
      <c r="F99" s="23" t="s">
        <v>237</v>
      </c>
      <c r="G99" s="21">
        <v>0.041666666666666664</v>
      </c>
      <c r="H99" s="22">
        <f t="shared" si="5"/>
        <v>0.0125</v>
      </c>
      <c r="I99" s="23" t="s">
        <v>59</v>
      </c>
      <c r="J99" s="23" t="s">
        <v>238</v>
      </c>
      <c r="K99" s="24"/>
      <c r="L99" s="25"/>
      <c r="M99" s="24"/>
      <c r="N99" s="22"/>
      <c r="O99" s="25"/>
      <c r="P99" s="24"/>
      <c r="Q99" s="22"/>
      <c r="R99" s="25"/>
      <c r="S99" s="24"/>
      <c r="T99" s="22"/>
      <c r="U99" s="25"/>
      <c r="V99" s="24"/>
      <c r="W99" s="25"/>
      <c r="X99" s="22">
        <f t="shared" si="6"/>
        <v>0</v>
      </c>
    </row>
    <row r="100">
      <c r="D100" s="10" t="s">
        <v>8</v>
      </c>
      <c r="E100" s="5" t="s">
        <v>239</v>
      </c>
      <c r="F100" s="23" t="s">
        <v>240</v>
      </c>
      <c r="G100" s="21">
        <v>0.041666666666666664</v>
      </c>
      <c r="H100" s="22">
        <f t="shared" si="5"/>
        <v>0.0125</v>
      </c>
      <c r="I100" s="23" t="s">
        <v>43</v>
      </c>
      <c r="J100" s="23" t="s">
        <v>241</v>
      </c>
      <c r="K100" s="24"/>
      <c r="L100" s="25"/>
      <c r="M100" s="24"/>
      <c r="N100" s="22"/>
      <c r="O100" s="25"/>
      <c r="P100" s="24"/>
      <c r="Q100" s="22"/>
      <c r="R100" s="25"/>
      <c r="S100" s="24"/>
      <c r="T100" s="22"/>
      <c r="U100" s="25"/>
      <c r="V100" s="24"/>
      <c r="W100" s="25"/>
      <c r="X100" s="22">
        <f t="shared" si="6"/>
        <v>0</v>
      </c>
    </row>
    <row r="101">
      <c r="D101" s="10" t="s">
        <v>8</v>
      </c>
      <c r="E101" s="5" t="s">
        <v>242</v>
      </c>
      <c r="F101" s="23" t="s">
        <v>243</v>
      </c>
      <c r="G101" s="21">
        <v>0.020833333333333332</v>
      </c>
      <c r="H101" s="22">
        <f t="shared" si="5"/>
        <v>0.00625</v>
      </c>
      <c r="I101" s="23" t="s">
        <v>43</v>
      </c>
      <c r="J101" s="23" t="s">
        <v>241</v>
      </c>
      <c r="K101" s="24"/>
      <c r="L101" s="25"/>
      <c r="M101" s="24"/>
      <c r="N101" s="22"/>
      <c r="O101" s="25"/>
      <c r="P101" s="24"/>
      <c r="Q101" s="22"/>
      <c r="R101" s="25"/>
      <c r="S101" s="24"/>
      <c r="T101" s="22"/>
      <c r="U101" s="25"/>
      <c r="V101" s="24"/>
      <c r="W101" s="25"/>
      <c r="X101" s="22">
        <f t="shared" si="6"/>
        <v>0</v>
      </c>
    </row>
    <row r="102">
      <c r="D102" s="10" t="s">
        <v>8</v>
      </c>
      <c r="E102" s="5" t="s">
        <v>244</v>
      </c>
      <c r="F102" s="23" t="s">
        <v>245</v>
      </c>
      <c r="G102" s="21">
        <v>0.020833333333333332</v>
      </c>
      <c r="H102" s="22">
        <f t="shared" si="5"/>
        <v>0.00625</v>
      </c>
      <c r="I102" s="23" t="s">
        <v>43</v>
      </c>
      <c r="J102" s="23" t="s">
        <v>241</v>
      </c>
      <c r="K102" s="24"/>
      <c r="L102" s="25"/>
      <c r="M102" s="24"/>
      <c r="N102" s="22"/>
      <c r="O102" s="25"/>
      <c r="P102" s="24"/>
      <c r="Q102" s="22"/>
      <c r="R102" s="25"/>
      <c r="S102" s="24"/>
      <c r="T102" s="22"/>
      <c r="U102" s="25"/>
      <c r="V102" s="24"/>
      <c r="W102" s="25"/>
      <c r="X102" s="22">
        <f t="shared" si="6"/>
        <v>0</v>
      </c>
    </row>
    <row r="103">
      <c r="D103" s="10" t="s">
        <v>8</v>
      </c>
      <c r="E103" s="5" t="s">
        <v>246</v>
      </c>
      <c r="F103" s="23" t="s">
        <v>247</v>
      </c>
      <c r="G103" s="21">
        <v>0.020833333333333332</v>
      </c>
      <c r="H103" s="22">
        <f t="shared" si="5"/>
        <v>0.00625</v>
      </c>
      <c r="I103" s="23" t="s">
        <v>43</v>
      </c>
      <c r="J103" s="23" t="s">
        <v>241</v>
      </c>
      <c r="K103" s="24"/>
      <c r="L103" s="25"/>
      <c r="M103" s="24"/>
      <c r="N103" s="22"/>
      <c r="O103" s="25"/>
      <c r="P103" s="24"/>
      <c r="Q103" s="22"/>
      <c r="R103" s="25"/>
      <c r="S103" s="24"/>
      <c r="T103" s="22"/>
      <c r="U103" s="25"/>
      <c r="V103" s="24"/>
      <c r="W103" s="25"/>
      <c r="X103" s="22">
        <f t="shared" si="6"/>
        <v>0</v>
      </c>
    </row>
    <row r="104">
      <c r="D104" s="10" t="s">
        <v>8</v>
      </c>
      <c r="E104" s="5" t="s">
        <v>248</v>
      </c>
      <c r="F104" s="23" t="s">
        <v>249</v>
      </c>
      <c r="G104" s="21">
        <v>0.020833333333333332</v>
      </c>
      <c r="H104" s="22">
        <f t="shared" si="5"/>
        <v>0.00625</v>
      </c>
      <c r="I104" s="23" t="s">
        <v>43</v>
      </c>
      <c r="J104" s="23" t="s">
        <v>241</v>
      </c>
      <c r="K104" s="24"/>
      <c r="L104" s="25"/>
      <c r="M104" s="24"/>
      <c r="N104" s="22"/>
      <c r="O104" s="25"/>
      <c r="P104" s="24"/>
      <c r="Q104" s="22"/>
      <c r="R104" s="25"/>
      <c r="S104" s="24"/>
      <c r="T104" s="22"/>
      <c r="U104" s="25"/>
      <c r="V104" s="24"/>
      <c r="W104" s="25"/>
      <c r="X104" s="22">
        <f t="shared" si="6"/>
        <v>0</v>
      </c>
    </row>
    <row r="105">
      <c r="D105" s="10" t="s">
        <v>8</v>
      </c>
      <c r="E105" s="5" t="s">
        <v>250</v>
      </c>
      <c r="F105" s="23" t="s">
        <v>251</v>
      </c>
      <c r="G105" s="21">
        <v>0.08333333333333333</v>
      </c>
      <c r="H105" s="22">
        <f t="shared" si="5"/>
        <v>0.025</v>
      </c>
      <c r="I105" s="23" t="s">
        <v>43</v>
      </c>
      <c r="J105" s="23" t="s">
        <v>241</v>
      </c>
      <c r="K105" s="24"/>
      <c r="L105" s="25"/>
      <c r="M105" s="24"/>
      <c r="N105" s="22"/>
      <c r="O105" s="25"/>
      <c r="P105" s="24"/>
      <c r="Q105" s="22"/>
      <c r="R105" s="25"/>
      <c r="S105" s="24"/>
      <c r="T105" s="22"/>
      <c r="U105" s="25"/>
      <c r="V105" s="24"/>
      <c r="W105" s="25"/>
      <c r="X105" s="22">
        <f t="shared" si="6"/>
        <v>0</v>
      </c>
    </row>
    <row r="106">
      <c r="D106" s="10" t="s">
        <v>8</v>
      </c>
      <c r="E106" s="5" t="s">
        <v>252</v>
      </c>
      <c r="F106" s="23" t="s">
        <v>253</v>
      </c>
      <c r="G106" s="21">
        <v>0.08333333333333333</v>
      </c>
      <c r="H106" s="22">
        <f t="shared" si="5"/>
        <v>0.025</v>
      </c>
      <c r="I106" s="23" t="s">
        <v>43</v>
      </c>
      <c r="J106" s="23" t="s">
        <v>241</v>
      </c>
      <c r="K106" s="24"/>
      <c r="L106" s="25"/>
      <c r="M106" s="24"/>
      <c r="N106" s="22"/>
      <c r="O106" s="25"/>
      <c r="P106" s="24"/>
      <c r="Q106" s="22"/>
      <c r="R106" s="25"/>
      <c r="S106" s="24"/>
      <c r="T106" s="22"/>
      <c r="U106" s="25"/>
      <c r="V106" s="24"/>
      <c r="W106" s="25"/>
      <c r="X106" s="22">
        <f t="shared" si="6"/>
        <v>0</v>
      </c>
    </row>
    <row r="107">
      <c r="D107" s="10" t="s">
        <v>8</v>
      </c>
      <c r="E107" s="5" t="s">
        <v>254</v>
      </c>
      <c r="F107" s="23" t="s">
        <v>255</v>
      </c>
      <c r="G107" s="21">
        <v>0.08333333333333333</v>
      </c>
      <c r="H107" s="22">
        <f t="shared" si="5"/>
        <v>0.025</v>
      </c>
      <c r="I107" s="23" t="s">
        <v>43</v>
      </c>
      <c r="J107" s="23" t="s">
        <v>241</v>
      </c>
      <c r="K107" s="24"/>
      <c r="L107" s="25"/>
      <c r="M107" s="24"/>
      <c r="N107" s="22"/>
      <c r="O107" s="25"/>
      <c r="P107" s="24"/>
      <c r="Q107" s="22"/>
      <c r="R107" s="25"/>
      <c r="S107" s="24"/>
      <c r="T107" s="22"/>
      <c r="U107" s="25"/>
      <c r="V107" s="24"/>
      <c r="W107" s="25"/>
      <c r="X107" s="22">
        <f t="shared" si="6"/>
        <v>0</v>
      </c>
    </row>
    <row r="108">
      <c r="D108" s="10" t="s">
        <v>8</v>
      </c>
      <c r="E108" s="5" t="s">
        <v>256</v>
      </c>
      <c r="F108" s="23" t="s">
        <v>257</v>
      </c>
      <c r="G108" s="21">
        <v>0.08333333333333333</v>
      </c>
      <c r="H108" s="22">
        <f t="shared" si="5"/>
        <v>0.025</v>
      </c>
      <c r="I108" s="23" t="s">
        <v>43</v>
      </c>
      <c r="J108" s="23" t="s">
        <v>241</v>
      </c>
      <c r="K108" s="24"/>
      <c r="L108" s="25"/>
      <c r="M108" s="24"/>
      <c r="N108" s="22"/>
      <c r="O108" s="25"/>
      <c r="P108" s="24"/>
      <c r="Q108" s="22"/>
      <c r="R108" s="25"/>
      <c r="S108" s="24"/>
      <c r="T108" s="22"/>
      <c r="U108" s="25"/>
      <c r="V108" s="24"/>
      <c r="W108" s="25"/>
      <c r="X108" s="22">
        <f t="shared" si="6"/>
        <v>0</v>
      </c>
    </row>
    <row r="109">
      <c r="D109" s="10" t="s">
        <v>8</v>
      </c>
      <c r="E109" s="5" t="s">
        <v>258</v>
      </c>
      <c r="F109" s="23" t="s">
        <v>259</v>
      </c>
      <c r="G109" s="21">
        <v>0.08333333333333333</v>
      </c>
      <c r="H109" s="22">
        <f t="shared" si="5"/>
        <v>0.025</v>
      </c>
      <c r="I109" s="23" t="s">
        <v>43</v>
      </c>
      <c r="J109" s="23" t="s">
        <v>241</v>
      </c>
      <c r="K109" s="24"/>
      <c r="L109" s="25"/>
      <c r="M109" s="24"/>
      <c r="N109" s="22"/>
      <c r="O109" s="25"/>
      <c r="P109" s="24"/>
      <c r="Q109" s="22"/>
      <c r="R109" s="25"/>
      <c r="S109" s="24"/>
      <c r="T109" s="22"/>
      <c r="U109" s="25"/>
      <c r="V109" s="24"/>
      <c r="W109" s="25"/>
      <c r="X109" s="22">
        <f t="shared" si="6"/>
        <v>0</v>
      </c>
    </row>
    <row r="110">
      <c r="D110" s="10" t="s">
        <v>8</v>
      </c>
      <c r="E110" s="5" t="s">
        <v>260</v>
      </c>
      <c r="F110" s="23" t="s">
        <v>261</v>
      </c>
      <c r="G110" s="21">
        <v>0.041666666666666664</v>
      </c>
      <c r="H110" s="22">
        <f t="shared" si="5"/>
        <v>0.0125</v>
      </c>
      <c r="I110" s="23" t="s">
        <v>43</v>
      </c>
      <c r="J110" s="23" t="s">
        <v>241</v>
      </c>
      <c r="K110" s="24"/>
      <c r="L110" s="25"/>
      <c r="M110" s="24"/>
      <c r="N110" s="22"/>
      <c r="O110" s="25"/>
      <c r="P110" s="24"/>
      <c r="Q110" s="22"/>
      <c r="R110" s="25"/>
      <c r="S110" s="24"/>
      <c r="T110" s="22"/>
      <c r="U110" s="25"/>
      <c r="V110" s="24"/>
      <c r="W110" s="25"/>
      <c r="X110" s="22">
        <f t="shared" si="6"/>
        <v>0</v>
      </c>
    </row>
    <row r="111">
      <c r="D111" s="10" t="s">
        <v>8</v>
      </c>
      <c r="E111" s="5" t="s">
        <v>262</v>
      </c>
      <c r="F111" s="23" t="s">
        <v>263</v>
      </c>
      <c r="G111" s="21">
        <v>0.041666666666666664</v>
      </c>
      <c r="H111" s="22">
        <f t="shared" si="5"/>
        <v>0.0125</v>
      </c>
      <c r="I111" s="23" t="s">
        <v>43</v>
      </c>
      <c r="J111" s="23" t="s">
        <v>241</v>
      </c>
      <c r="K111" s="24"/>
      <c r="L111" s="25"/>
      <c r="M111" s="24"/>
      <c r="N111" s="22"/>
      <c r="O111" s="25"/>
      <c r="P111" s="24"/>
      <c r="Q111" s="22"/>
      <c r="R111" s="25"/>
      <c r="S111" s="24"/>
      <c r="T111" s="22"/>
      <c r="U111" s="25"/>
      <c r="V111" s="24"/>
      <c r="W111" s="25"/>
      <c r="X111" s="22">
        <f t="shared" si="6"/>
        <v>0</v>
      </c>
    </row>
    <row r="112">
      <c r="D112" s="10" t="s">
        <v>8</v>
      </c>
      <c r="E112" s="5" t="s">
        <v>264</v>
      </c>
      <c r="F112" s="23" t="s">
        <v>265</v>
      </c>
      <c r="G112" s="21">
        <v>0.020833333333333332</v>
      </c>
      <c r="H112" s="22">
        <f t="shared" si="5"/>
        <v>0.00625</v>
      </c>
      <c r="I112" s="23" t="s">
        <v>59</v>
      </c>
      <c r="J112" s="23" t="s">
        <v>241</v>
      </c>
      <c r="K112" s="24"/>
      <c r="L112" s="25"/>
      <c r="M112" s="24"/>
      <c r="N112" s="22"/>
      <c r="O112" s="25"/>
      <c r="P112" s="24"/>
      <c r="Q112" s="22"/>
      <c r="R112" s="25"/>
      <c r="S112" s="24"/>
      <c r="T112" s="22"/>
      <c r="U112" s="25"/>
      <c r="V112" s="24"/>
      <c r="W112" s="25"/>
      <c r="X112" s="22">
        <f t="shared" si="6"/>
        <v>0</v>
      </c>
    </row>
    <row r="113">
      <c r="D113" s="10" t="s">
        <v>8</v>
      </c>
      <c r="E113" s="5" t="s">
        <v>266</v>
      </c>
      <c r="F113" s="48" t="s">
        <v>267</v>
      </c>
      <c r="G113" s="21">
        <v>0.020833333333333332</v>
      </c>
      <c r="H113" s="22">
        <f t="shared" si="5"/>
        <v>0.00625</v>
      </c>
      <c r="I113" s="23" t="s">
        <v>59</v>
      </c>
      <c r="J113" s="23" t="s">
        <v>241</v>
      </c>
      <c r="K113" s="24"/>
      <c r="L113" s="25"/>
      <c r="M113" s="24"/>
      <c r="N113" s="22"/>
      <c r="O113" s="25"/>
      <c r="P113" s="24"/>
      <c r="Q113" s="22"/>
      <c r="R113" s="25"/>
      <c r="S113" s="24"/>
      <c r="T113" s="22"/>
      <c r="U113" s="25"/>
      <c r="V113" s="24"/>
      <c r="W113" s="25"/>
      <c r="X113" s="22">
        <f t="shared" si="6"/>
        <v>0</v>
      </c>
    </row>
    <row r="114">
      <c r="D114" s="10" t="s">
        <v>8</v>
      </c>
      <c r="E114" s="5" t="s">
        <v>268</v>
      </c>
      <c r="F114" s="48" t="s">
        <v>269</v>
      </c>
      <c r="G114" s="21">
        <v>0.020833333333333332</v>
      </c>
      <c r="H114" s="22">
        <f t="shared" si="5"/>
        <v>0.00625</v>
      </c>
      <c r="I114" s="23" t="s">
        <v>59</v>
      </c>
      <c r="J114" s="23" t="s">
        <v>241</v>
      </c>
      <c r="K114" s="24"/>
      <c r="L114" s="25"/>
      <c r="M114" s="24"/>
      <c r="N114" s="22"/>
      <c r="O114" s="25"/>
      <c r="P114" s="24"/>
      <c r="Q114" s="22"/>
      <c r="R114" s="25"/>
      <c r="S114" s="24"/>
      <c r="T114" s="22"/>
      <c r="U114" s="25"/>
      <c r="V114" s="24"/>
      <c r="W114" s="25"/>
      <c r="X114" s="22">
        <f t="shared" si="6"/>
        <v>0</v>
      </c>
    </row>
    <row r="115">
      <c r="D115" s="10" t="s">
        <v>8</v>
      </c>
      <c r="E115" s="5" t="s">
        <v>270</v>
      </c>
      <c r="F115" s="23" t="s">
        <v>271</v>
      </c>
      <c r="G115" s="21">
        <v>0.020833333333333332</v>
      </c>
      <c r="H115" s="22">
        <f t="shared" si="5"/>
        <v>0.00625</v>
      </c>
      <c r="I115" s="23" t="s">
        <v>59</v>
      </c>
      <c r="J115" s="23" t="s">
        <v>241</v>
      </c>
      <c r="K115" s="24"/>
      <c r="L115" s="25"/>
      <c r="M115" s="24"/>
      <c r="N115" s="22"/>
      <c r="O115" s="25"/>
      <c r="P115" s="24"/>
      <c r="Q115" s="22"/>
      <c r="R115" s="25"/>
      <c r="S115" s="24"/>
      <c r="T115" s="22"/>
      <c r="U115" s="25"/>
      <c r="V115" s="24"/>
      <c r="W115" s="25"/>
      <c r="X115" s="22">
        <f t="shared" si="6"/>
        <v>0</v>
      </c>
    </row>
    <row r="116">
      <c r="D116" s="10" t="s">
        <v>8</v>
      </c>
      <c r="E116" s="5" t="s">
        <v>272</v>
      </c>
      <c r="F116" s="23" t="s">
        <v>273</v>
      </c>
      <c r="G116" s="21">
        <v>0.020833333333333332</v>
      </c>
      <c r="H116" s="22">
        <f t="shared" si="5"/>
        <v>0.00625</v>
      </c>
      <c r="I116" s="23" t="s">
        <v>59</v>
      </c>
      <c r="J116" s="23" t="s">
        <v>241</v>
      </c>
      <c r="K116" s="24"/>
      <c r="L116" s="25"/>
      <c r="M116" s="24"/>
      <c r="N116" s="22"/>
      <c r="O116" s="25"/>
      <c r="P116" s="24"/>
      <c r="Q116" s="22"/>
      <c r="R116" s="25"/>
      <c r="S116" s="24"/>
      <c r="T116" s="22"/>
      <c r="U116" s="25"/>
      <c r="V116" s="24"/>
      <c r="W116" s="25"/>
      <c r="X116" s="22">
        <f t="shared" si="6"/>
        <v>0</v>
      </c>
    </row>
    <row r="117">
      <c r="D117" s="10" t="s">
        <v>8</v>
      </c>
      <c r="E117" s="5" t="s">
        <v>274</v>
      </c>
      <c r="F117" s="23" t="s">
        <v>275</v>
      </c>
      <c r="G117" s="21">
        <v>0.020833333333333332</v>
      </c>
      <c r="H117" s="22">
        <f t="shared" si="5"/>
        <v>0.00625</v>
      </c>
      <c r="I117" s="23" t="s">
        <v>59</v>
      </c>
      <c r="J117" s="23" t="s">
        <v>241</v>
      </c>
      <c r="K117" s="24"/>
      <c r="L117" s="25"/>
      <c r="M117" s="24"/>
      <c r="N117" s="22"/>
      <c r="O117" s="25"/>
      <c r="P117" s="24"/>
      <c r="Q117" s="22"/>
      <c r="R117" s="25"/>
      <c r="S117" s="24"/>
      <c r="T117" s="22"/>
      <c r="U117" s="25"/>
      <c r="V117" s="24"/>
      <c r="W117" s="25"/>
      <c r="X117" s="22">
        <f t="shared" si="6"/>
        <v>0</v>
      </c>
    </row>
    <row r="118">
      <c r="D118" s="10" t="s">
        <v>8</v>
      </c>
      <c r="E118" s="5" t="s">
        <v>276</v>
      </c>
      <c r="F118" s="23" t="s">
        <v>277</v>
      </c>
      <c r="G118" s="21">
        <v>0.020833333333333332</v>
      </c>
      <c r="H118" s="22">
        <f t="shared" si="5"/>
        <v>0.00625</v>
      </c>
      <c r="I118" s="23" t="s">
        <v>59</v>
      </c>
      <c r="J118" s="23" t="s">
        <v>241</v>
      </c>
      <c r="K118" s="24"/>
      <c r="L118" s="25"/>
      <c r="M118" s="24"/>
      <c r="N118" s="22"/>
      <c r="O118" s="25"/>
      <c r="P118" s="24"/>
      <c r="Q118" s="22"/>
      <c r="R118" s="25"/>
      <c r="S118" s="24"/>
      <c r="T118" s="22"/>
      <c r="U118" s="25"/>
      <c r="V118" s="24"/>
      <c r="W118" s="25"/>
      <c r="X118" s="22">
        <f t="shared" si="6"/>
        <v>0</v>
      </c>
    </row>
    <row r="119">
      <c r="D119" s="10" t="s">
        <v>8</v>
      </c>
      <c r="E119" s="5" t="s">
        <v>278</v>
      </c>
      <c r="F119" s="23" t="s">
        <v>279</v>
      </c>
      <c r="G119" s="21">
        <v>0.020833333333333332</v>
      </c>
      <c r="H119" s="22">
        <f t="shared" si="5"/>
        <v>0.00625</v>
      </c>
      <c r="I119" s="23" t="s">
        <v>59</v>
      </c>
      <c r="J119" s="23" t="s">
        <v>241</v>
      </c>
      <c r="K119" s="24"/>
      <c r="L119" s="25"/>
      <c r="M119" s="24"/>
      <c r="N119" s="22"/>
      <c r="O119" s="25"/>
      <c r="P119" s="24"/>
      <c r="Q119" s="22"/>
      <c r="R119" s="25"/>
      <c r="S119" s="24"/>
      <c r="T119" s="22"/>
      <c r="U119" s="25"/>
      <c r="V119" s="24"/>
      <c r="W119" s="25"/>
      <c r="X119" s="22">
        <f t="shared" si="6"/>
        <v>0</v>
      </c>
    </row>
    <row r="120">
      <c r="D120" s="10" t="s">
        <v>8</v>
      </c>
      <c r="E120" s="5" t="s">
        <v>280</v>
      </c>
      <c r="F120" s="23" t="s">
        <v>281</v>
      </c>
      <c r="G120" s="21">
        <v>0.020833333333333332</v>
      </c>
      <c r="H120" s="22">
        <f t="shared" si="5"/>
        <v>0.00625</v>
      </c>
      <c r="I120" s="23" t="s">
        <v>59</v>
      </c>
      <c r="J120" s="23" t="s">
        <v>241</v>
      </c>
      <c r="K120" s="24"/>
      <c r="L120" s="25"/>
      <c r="M120" s="24"/>
      <c r="N120" s="22"/>
      <c r="O120" s="25"/>
      <c r="P120" s="24"/>
      <c r="Q120" s="22"/>
      <c r="R120" s="25"/>
      <c r="S120" s="24"/>
      <c r="T120" s="22"/>
      <c r="U120" s="25"/>
      <c r="V120" s="24"/>
      <c r="W120" s="25"/>
      <c r="X120" s="22">
        <f t="shared" si="6"/>
        <v>0</v>
      </c>
    </row>
    <row r="121">
      <c r="D121" s="10" t="s">
        <v>8</v>
      </c>
      <c r="E121" s="5" t="s">
        <v>282</v>
      </c>
      <c r="F121" s="23" t="s">
        <v>283</v>
      </c>
      <c r="G121" s="21">
        <v>0.020833333333333332</v>
      </c>
      <c r="H121" s="22">
        <f t="shared" si="5"/>
        <v>0.00625</v>
      </c>
      <c r="I121" s="23" t="s">
        <v>59</v>
      </c>
      <c r="J121" s="23" t="s">
        <v>241</v>
      </c>
      <c r="K121" s="24"/>
      <c r="L121" s="25"/>
      <c r="M121" s="24"/>
      <c r="N121" s="22"/>
      <c r="O121" s="25"/>
      <c r="P121" s="24"/>
      <c r="Q121" s="22"/>
      <c r="R121" s="25"/>
      <c r="S121" s="24"/>
      <c r="T121" s="22"/>
      <c r="U121" s="25"/>
      <c r="V121" s="24"/>
      <c r="W121" s="25"/>
      <c r="X121" s="22">
        <f t="shared" si="6"/>
        <v>0</v>
      </c>
    </row>
    <row r="122">
      <c r="D122" s="10" t="s">
        <v>8</v>
      </c>
      <c r="E122" s="5" t="s">
        <v>284</v>
      </c>
      <c r="F122" s="23" t="s">
        <v>285</v>
      </c>
      <c r="G122" s="21">
        <v>0.020833333333333332</v>
      </c>
      <c r="H122" s="22">
        <f t="shared" si="5"/>
        <v>0.00625</v>
      </c>
      <c r="I122" s="23" t="s">
        <v>59</v>
      </c>
      <c r="J122" s="23" t="s">
        <v>241</v>
      </c>
      <c r="K122" s="24"/>
      <c r="L122" s="25"/>
      <c r="M122" s="24"/>
      <c r="N122" s="22"/>
      <c r="O122" s="25"/>
      <c r="P122" s="24"/>
      <c r="Q122" s="22"/>
      <c r="R122" s="25"/>
      <c r="S122" s="24"/>
      <c r="T122" s="22"/>
      <c r="U122" s="25"/>
      <c r="V122" s="24"/>
      <c r="W122" s="25"/>
      <c r="X122" s="22">
        <f t="shared" si="6"/>
        <v>0</v>
      </c>
    </row>
    <row r="123">
      <c r="D123" s="10" t="s">
        <v>8</v>
      </c>
      <c r="E123" s="5" t="s">
        <v>286</v>
      </c>
      <c r="F123" s="23" t="s">
        <v>287</v>
      </c>
      <c r="G123" s="21">
        <v>0.041666666666666664</v>
      </c>
      <c r="H123" s="22">
        <f t="shared" si="5"/>
        <v>0.0125</v>
      </c>
      <c r="I123" s="23" t="s">
        <v>43</v>
      </c>
      <c r="J123" s="23" t="s">
        <v>288</v>
      </c>
      <c r="K123" s="24"/>
      <c r="L123" s="25"/>
      <c r="M123" s="24"/>
      <c r="N123" s="22"/>
      <c r="O123" s="25"/>
      <c r="P123" s="24"/>
      <c r="Q123" s="22"/>
      <c r="R123" s="25"/>
      <c r="S123" s="24"/>
      <c r="T123" s="22"/>
      <c r="U123" s="25"/>
      <c r="V123" s="24"/>
      <c r="W123" s="25"/>
      <c r="X123" s="22">
        <f t="shared" si="6"/>
        <v>0</v>
      </c>
    </row>
    <row r="124">
      <c r="B124" s="23" t="s">
        <v>289</v>
      </c>
      <c r="D124" s="10" t="s">
        <v>8</v>
      </c>
      <c r="E124" s="5" t="s">
        <v>290</v>
      </c>
      <c r="F124" s="23" t="s">
        <v>291</v>
      </c>
      <c r="G124" s="21">
        <v>0.08333333333333333</v>
      </c>
      <c r="H124" s="22">
        <f t="shared" si="5"/>
        <v>0.025</v>
      </c>
      <c r="I124" s="23" t="s">
        <v>43</v>
      </c>
      <c r="J124" s="23" t="s">
        <v>241</v>
      </c>
      <c r="K124" s="24"/>
      <c r="L124" s="25"/>
      <c r="M124" s="24"/>
      <c r="N124" s="22"/>
      <c r="O124" s="25"/>
      <c r="P124" s="24"/>
      <c r="Q124" s="22"/>
      <c r="R124" s="25"/>
      <c r="S124" s="24"/>
      <c r="T124" s="22"/>
      <c r="U124" s="25"/>
      <c r="V124" s="24"/>
      <c r="W124" s="25"/>
      <c r="X124" s="22">
        <f t="shared" si="6"/>
        <v>0</v>
      </c>
    </row>
    <row r="125">
      <c r="B125" s="22">
        <f>sum(G124:H132)</f>
        <v>0.975</v>
      </c>
      <c r="D125" s="10" t="s">
        <v>8</v>
      </c>
      <c r="E125" s="5" t="s">
        <v>292</v>
      </c>
      <c r="F125" s="23" t="s">
        <v>293</v>
      </c>
      <c r="G125" s="21">
        <v>0.08333333333333333</v>
      </c>
      <c r="H125" s="22">
        <f t="shared" si="5"/>
        <v>0.025</v>
      </c>
      <c r="I125" s="23" t="s">
        <v>43</v>
      </c>
      <c r="J125" s="23" t="s">
        <v>241</v>
      </c>
      <c r="K125" s="24"/>
      <c r="L125" s="25"/>
      <c r="M125" s="24"/>
      <c r="N125" s="22"/>
      <c r="O125" s="25"/>
      <c r="P125" s="24"/>
      <c r="Q125" s="22"/>
      <c r="R125" s="25"/>
      <c r="S125" s="24"/>
      <c r="T125" s="22"/>
      <c r="U125" s="25"/>
      <c r="V125" s="24"/>
      <c r="W125" s="25"/>
      <c r="X125" s="22">
        <f t="shared" si="6"/>
        <v>0</v>
      </c>
    </row>
    <row r="126">
      <c r="D126" s="10" t="s">
        <v>8</v>
      </c>
      <c r="E126" s="5" t="s">
        <v>294</v>
      </c>
      <c r="F126" s="23" t="s">
        <v>295</v>
      </c>
      <c r="G126" s="21">
        <v>0.08333333333333333</v>
      </c>
      <c r="H126" s="22">
        <f t="shared" si="5"/>
        <v>0.025</v>
      </c>
      <c r="I126" s="23" t="s">
        <v>43</v>
      </c>
      <c r="J126" s="23" t="s">
        <v>241</v>
      </c>
      <c r="K126" s="24"/>
      <c r="L126" s="25"/>
      <c r="M126" s="24"/>
      <c r="N126" s="22"/>
      <c r="O126" s="25"/>
      <c r="P126" s="24"/>
      <c r="Q126" s="22"/>
      <c r="R126" s="25"/>
      <c r="S126" s="24"/>
      <c r="T126" s="22"/>
      <c r="U126" s="25"/>
      <c r="V126" s="24"/>
      <c r="W126" s="25"/>
      <c r="X126" s="22">
        <f t="shared" si="6"/>
        <v>0</v>
      </c>
    </row>
    <row r="127">
      <c r="D127" s="10" t="s">
        <v>8</v>
      </c>
      <c r="E127" s="5" t="s">
        <v>296</v>
      </c>
      <c r="F127" s="23" t="s">
        <v>297</v>
      </c>
      <c r="G127" s="21">
        <v>0.08333333333333333</v>
      </c>
      <c r="H127" s="22">
        <f t="shared" si="5"/>
        <v>0.025</v>
      </c>
      <c r="I127" s="23" t="s">
        <v>43</v>
      </c>
      <c r="J127" s="23" t="s">
        <v>241</v>
      </c>
      <c r="K127" s="24"/>
      <c r="L127" s="25"/>
      <c r="M127" s="24"/>
      <c r="N127" s="22"/>
      <c r="O127" s="25"/>
      <c r="P127" s="24"/>
      <c r="Q127" s="22"/>
      <c r="R127" s="25"/>
      <c r="S127" s="24"/>
      <c r="T127" s="22"/>
      <c r="U127" s="25"/>
      <c r="V127" s="24"/>
      <c r="W127" s="25"/>
      <c r="X127" s="22">
        <f t="shared" si="6"/>
        <v>0</v>
      </c>
    </row>
    <row r="128">
      <c r="D128" s="10" t="s">
        <v>8</v>
      </c>
      <c r="E128" s="5" t="s">
        <v>298</v>
      </c>
      <c r="F128" s="23" t="s">
        <v>299</v>
      </c>
      <c r="G128" s="21">
        <v>0.08333333333333333</v>
      </c>
      <c r="H128" s="22">
        <f t="shared" si="5"/>
        <v>0.025</v>
      </c>
      <c r="I128" s="23" t="s">
        <v>43</v>
      </c>
      <c r="J128" s="23" t="s">
        <v>241</v>
      </c>
      <c r="K128" s="24"/>
      <c r="L128" s="25"/>
      <c r="M128" s="24"/>
      <c r="N128" s="22"/>
      <c r="O128" s="25"/>
      <c r="P128" s="24"/>
      <c r="Q128" s="22"/>
      <c r="R128" s="25"/>
      <c r="S128" s="24"/>
      <c r="T128" s="22"/>
      <c r="U128" s="25"/>
      <c r="V128" s="24"/>
      <c r="W128" s="25"/>
      <c r="X128" s="22">
        <f t="shared" si="6"/>
        <v>0</v>
      </c>
    </row>
    <row r="129">
      <c r="D129" s="10" t="s">
        <v>8</v>
      </c>
      <c r="E129" s="5" t="s">
        <v>300</v>
      </c>
      <c r="F129" s="23" t="s">
        <v>301</v>
      </c>
      <c r="G129" s="21">
        <v>0.08333333333333333</v>
      </c>
      <c r="H129" s="22">
        <f t="shared" si="5"/>
        <v>0.025</v>
      </c>
      <c r="I129" s="23" t="s">
        <v>43</v>
      </c>
      <c r="J129" s="23" t="s">
        <v>241</v>
      </c>
      <c r="K129" s="24"/>
      <c r="L129" s="25"/>
      <c r="M129" s="24"/>
      <c r="N129" s="22"/>
      <c r="O129" s="25"/>
      <c r="P129" s="24"/>
      <c r="Q129" s="22"/>
      <c r="R129" s="25"/>
      <c r="S129" s="24"/>
      <c r="T129" s="22"/>
      <c r="U129" s="25"/>
      <c r="V129" s="24"/>
      <c r="W129" s="25"/>
      <c r="X129" s="22">
        <f t="shared" si="6"/>
        <v>0</v>
      </c>
    </row>
    <row r="130">
      <c r="D130" s="10" t="s">
        <v>8</v>
      </c>
      <c r="E130" s="5" t="s">
        <v>302</v>
      </c>
      <c r="F130" s="23" t="s">
        <v>303</v>
      </c>
      <c r="G130" s="21">
        <v>0.08333333333333333</v>
      </c>
      <c r="H130" s="22">
        <f t="shared" si="5"/>
        <v>0.025</v>
      </c>
      <c r="I130" s="23" t="s">
        <v>43</v>
      </c>
      <c r="J130" s="23" t="s">
        <v>241</v>
      </c>
      <c r="K130" s="24"/>
      <c r="L130" s="25"/>
      <c r="M130" s="24"/>
      <c r="N130" s="22"/>
      <c r="O130" s="25"/>
      <c r="P130" s="24"/>
      <c r="Q130" s="22"/>
      <c r="R130" s="25"/>
      <c r="S130" s="24"/>
      <c r="T130" s="22"/>
      <c r="U130" s="25"/>
      <c r="V130" s="24"/>
      <c r="W130" s="25"/>
      <c r="X130" s="22">
        <f t="shared" si="6"/>
        <v>0</v>
      </c>
    </row>
    <row r="131">
      <c r="D131" s="10" t="s">
        <v>8</v>
      </c>
      <c r="E131" s="5" t="s">
        <v>304</v>
      </c>
      <c r="F131" s="23" t="s">
        <v>305</v>
      </c>
      <c r="G131" s="21">
        <v>0.08333333333333333</v>
      </c>
      <c r="H131" s="22">
        <f t="shared" si="5"/>
        <v>0.025</v>
      </c>
      <c r="I131" s="23" t="s">
        <v>43</v>
      </c>
      <c r="J131" s="23" t="s">
        <v>241</v>
      </c>
      <c r="K131" s="24"/>
      <c r="L131" s="25"/>
      <c r="M131" s="24"/>
      <c r="N131" s="22"/>
      <c r="O131" s="25"/>
      <c r="P131" s="24"/>
      <c r="Q131" s="22"/>
      <c r="R131" s="25"/>
      <c r="S131" s="24"/>
      <c r="T131" s="22"/>
      <c r="U131" s="25"/>
      <c r="V131" s="24"/>
      <c r="W131" s="25"/>
      <c r="X131" s="22">
        <f t="shared" si="6"/>
        <v>0</v>
      </c>
    </row>
    <row r="132">
      <c r="D132" s="10" t="s">
        <v>8</v>
      </c>
      <c r="E132" s="5" t="s">
        <v>306</v>
      </c>
      <c r="F132" s="23" t="s">
        <v>307</v>
      </c>
      <c r="G132" s="21">
        <v>0.08333333333333333</v>
      </c>
      <c r="H132" s="22">
        <f t="shared" si="5"/>
        <v>0.025</v>
      </c>
      <c r="I132" s="23" t="s">
        <v>43</v>
      </c>
      <c r="J132" s="23" t="s">
        <v>241</v>
      </c>
      <c r="K132" s="24"/>
      <c r="L132" s="25"/>
      <c r="M132" s="24"/>
      <c r="N132" s="22"/>
      <c r="O132" s="25"/>
      <c r="P132" s="24"/>
      <c r="Q132" s="22"/>
      <c r="R132" s="25"/>
      <c r="S132" s="24"/>
      <c r="T132" s="22"/>
      <c r="U132" s="25"/>
      <c r="V132" s="24"/>
      <c r="W132" s="25"/>
      <c r="X132" s="22">
        <f t="shared" si="6"/>
        <v>0</v>
      </c>
    </row>
    <row r="133">
      <c r="D133" s="10" t="s">
        <v>8</v>
      </c>
      <c r="E133" s="5" t="s">
        <v>308</v>
      </c>
      <c r="F133" s="23" t="s">
        <v>309</v>
      </c>
      <c r="G133" s="21">
        <v>0.3333333333333333</v>
      </c>
      <c r="H133" s="22">
        <f t="shared" si="5"/>
        <v>0.1</v>
      </c>
      <c r="I133" s="23" t="s">
        <v>42</v>
      </c>
      <c r="J133" s="23" t="s">
        <v>60</v>
      </c>
      <c r="K133" s="24"/>
      <c r="L133" s="25"/>
      <c r="M133" s="24"/>
      <c r="N133" s="22"/>
      <c r="O133" s="25"/>
      <c r="P133" s="24"/>
      <c r="Q133" s="22"/>
      <c r="R133" s="25"/>
      <c r="S133" s="24"/>
      <c r="T133" s="22"/>
      <c r="U133" s="25"/>
      <c r="V133" s="24"/>
      <c r="W133" s="25"/>
      <c r="X133" s="22">
        <f t="shared" si="6"/>
        <v>0</v>
      </c>
    </row>
    <row r="134">
      <c r="D134" s="10" t="s">
        <v>8</v>
      </c>
      <c r="E134" s="5" t="s">
        <v>310</v>
      </c>
      <c r="F134" s="23" t="s">
        <v>311</v>
      </c>
      <c r="G134" s="21">
        <v>0.3333333333333333</v>
      </c>
      <c r="H134" s="22">
        <f t="shared" si="5"/>
        <v>0.1</v>
      </c>
      <c r="I134" s="23" t="s">
        <v>42</v>
      </c>
      <c r="J134" s="23" t="s">
        <v>60</v>
      </c>
      <c r="K134" s="24"/>
      <c r="L134" s="25"/>
      <c r="M134" s="24"/>
      <c r="N134" s="22"/>
      <c r="O134" s="25"/>
      <c r="P134" s="24"/>
      <c r="Q134" s="22"/>
      <c r="R134" s="25"/>
      <c r="S134" s="24"/>
      <c r="T134" s="22"/>
      <c r="U134" s="25"/>
      <c r="V134" s="24"/>
      <c r="W134" s="25"/>
      <c r="X134" s="22">
        <f t="shared" si="6"/>
        <v>0</v>
      </c>
    </row>
    <row r="135">
      <c r="D135" s="10" t="s">
        <v>8</v>
      </c>
      <c r="E135" s="5" t="s">
        <v>312</v>
      </c>
      <c r="F135" s="23" t="s">
        <v>313</v>
      </c>
      <c r="G135" s="21">
        <v>0.3333333333333333</v>
      </c>
      <c r="H135" s="22">
        <f t="shared" si="5"/>
        <v>0.1</v>
      </c>
      <c r="I135" s="23" t="s">
        <v>42</v>
      </c>
      <c r="J135" s="23" t="s">
        <v>60</v>
      </c>
      <c r="K135" s="24"/>
      <c r="L135" s="25"/>
      <c r="M135" s="24"/>
      <c r="N135" s="22"/>
      <c r="O135" s="25"/>
      <c r="P135" s="24"/>
      <c r="Q135" s="22"/>
      <c r="R135" s="25"/>
      <c r="S135" s="24"/>
      <c r="T135" s="22"/>
      <c r="U135" s="25"/>
      <c r="V135" s="24"/>
      <c r="W135" s="25"/>
      <c r="X135" s="22">
        <f t="shared" si="6"/>
        <v>0</v>
      </c>
    </row>
    <row r="136">
      <c r="D136" s="10" t="s">
        <v>8</v>
      </c>
      <c r="E136" s="5" t="s">
        <v>314</v>
      </c>
      <c r="F136" s="23" t="s">
        <v>315</v>
      </c>
      <c r="G136" s="21">
        <v>0.3333333333333333</v>
      </c>
      <c r="H136" s="22">
        <f t="shared" si="5"/>
        <v>0.1</v>
      </c>
      <c r="I136" s="23" t="s">
        <v>42</v>
      </c>
      <c r="J136" s="23" t="s">
        <v>60</v>
      </c>
      <c r="K136" s="24"/>
      <c r="L136" s="25"/>
      <c r="M136" s="24"/>
      <c r="N136" s="22"/>
      <c r="O136" s="25"/>
      <c r="P136" s="24"/>
      <c r="Q136" s="22"/>
      <c r="R136" s="25"/>
      <c r="S136" s="24"/>
      <c r="T136" s="22"/>
      <c r="U136" s="25"/>
      <c r="V136" s="24"/>
      <c r="W136" s="25"/>
      <c r="X136" s="22">
        <f t="shared" si="6"/>
        <v>0</v>
      </c>
    </row>
    <row r="137">
      <c r="D137" s="10" t="s">
        <v>8</v>
      </c>
      <c r="E137" s="5" t="s">
        <v>316</v>
      </c>
      <c r="F137" s="23" t="s">
        <v>317</v>
      </c>
      <c r="G137" s="21">
        <v>0.3333333333333333</v>
      </c>
      <c r="H137" s="22">
        <f t="shared" si="5"/>
        <v>0.1</v>
      </c>
      <c r="I137" s="23" t="s">
        <v>42</v>
      </c>
      <c r="J137" s="23" t="s">
        <v>60</v>
      </c>
      <c r="K137" s="24"/>
      <c r="L137" s="25"/>
      <c r="M137" s="24"/>
      <c r="N137" s="22"/>
      <c r="O137" s="25"/>
      <c r="P137" s="24"/>
      <c r="Q137" s="22"/>
      <c r="R137" s="25"/>
      <c r="S137" s="24"/>
      <c r="T137" s="22"/>
      <c r="U137" s="25"/>
      <c r="V137" s="24"/>
      <c r="W137" s="25"/>
      <c r="X137" s="22"/>
    </row>
    <row r="138">
      <c r="D138" s="10" t="s">
        <v>8</v>
      </c>
      <c r="E138" s="5" t="s">
        <v>318</v>
      </c>
      <c r="F138" s="23" t="s">
        <v>319</v>
      </c>
      <c r="G138" s="21">
        <v>0.08333333333333333</v>
      </c>
      <c r="H138" s="22">
        <f t="shared" si="5"/>
        <v>0.025</v>
      </c>
      <c r="I138" s="23" t="s">
        <v>43</v>
      </c>
      <c r="J138" s="23" t="s">
        <v>320</v>
      </c>
      <c r="K138" s="24"/>
      <c r="L138" s="25"/>
      <c r="M138" s="24"/>
      <c r="N138" s="22"/>
      <c r="O138" s="25"/>
      <c r="P138" s="24"/>
      <c r="Q138" s="22"/>
      <c r="R138" s="25"/>
      <c r="S138" s="24"/>
      <c r="T138" s="22"/>
      <c r="U138" s="25"/>
      <c r="V138" s="24"/>
      <c r="W138" s="25"/>
      <c r="X138" s="22">
        <f t="shared" ref="X138:X143" si="7">SUM(K138:W138)</f>
        <v>0</v>
      </c>
    </row>
    <row r="139">
      <c r="D139" s="10" t="s">
        <v>8</v>
      </c>
      <c r="E139" s="5" t="s">
        <v>321</v>
      </c>
      <c r="F139" s="23" t="s">
        <v>322</v>
      </c>
      <c r="G139" s="21">
        <v>0.08333333333333333</v>
      </c>
      <c r="H139" s="22">
        <f t="shared" si="5"/>
        <v>0.025</v>
      </c>
      <c r="I139" s="23" t="s">
        <v>60</v>
      </c>
      <c r="J139" s="23" t="s">
        <v>323</v>
      </c>
      <c r="K139" s="24"/>
      <c r="L139" s="25"/>
      <c r="M139" s="24"/>
      <c r="N139" s="22"/>
      <c r="O139" s="25"/>
      <c r="P139" s="24"/>
      <c r="Q139" s="22"/>
      <c r="R139" s="25"/>
      <c r="S139" s="24"/>
      <c r="T139" s="22"/>
      <c r="U139" s="25"/>
      <c r="V139" s="24"/>
      <c r="W139" s="25"/>
      <c r="X139" s="22">
        <f t="shared" si="7"/>
        <v>0</v>
      </c>
    </row>
    <row r="140">
      <c r="D140" s="10" t="s">
        <v>8</v>
      </c>
      <c r="E140" s="5" t="s">
        <v>324</v>
      </c>
      <c r="F140" s="23" t="s">
        <v>325</v>
      </c>
      <c r="G140" s="21">
        <v>0.08333333333333333</v>
      </c>
      <c r="H140" s="22">
        <f t="shared" si="5"/>
        <v>0.025</v>
      </c>
      <c r="I140" s="23" t="s">
        <v>60</v>
      </c>
      <c r="J140" s="23" t="s">
        <v>323</v>
      </c>
      <c r="K140" s="24"/>
      <c r="L140" s="25"/>
      <c r="M140" s="24"/>
      <c r="N140" s="22"/>
      <c r="O140" s="25"/>
      <c r="P140" s="24"/>
      <c r="Q140" s="22"/>
      <c r="R140" s="25"/>
      <c r="S140" s="24"/>
      <c r="T140" s="22"/>
      <c r="U140" s="25"/>
      <c r="V140" s="24"/>
      <c r="W140" s="25"/>
      <c r="X140" s="22">
        <f t="shared" si="7"/>
        <v>0</v>
      </c>
    </row>
    <row r="141">
      <c r="D141" s="10" t="s">
        <v>8</v>
      </c>
      <c r="E141" s="5" t="s">
        <v>326</v>
      </c>
      <c r="F141" s="23" t="s">
        <v>327</v>
      </c>
      <c r="G141" s="21">
        <v>0.125</v>
      </c>
      <c r="H141" s="22">
        <f t="shared" si="5"/>
        <v>0.0375</v>
      </c>
      <c r="I141" s="23" t="s">
        <v>60</v>
      </c>
      <c r="J141" s="23" t="s">
        <v>323</v>
      </c>
      <c r="K141" s="24"/>
      <c r="L141" s="25"/>
      <c r="M141" s="24"/>
      <c r="N141" s="22"/>
      <c r="O141" s="25"/>
      <c r="P141" s="24"/>
      <c r="Q141" s="22"/>
      <c r="R141" s="25"/>
      <c r="S141" s="24"/>
      <c r="T141" s="22"/>
      <c r="U141" s="25"/>
      <c r="V141" s="24"/>
      <c r="W141" s="25"/>
      <c r="X141" s="22">
        <f t="shared" si="7"/>
        <v>0</v>
      </c>
    </row>
    <row r="142">
      <c r="D142" s="10" t="s">
        <v>8</v>
      </c>
      <c r="E142" s="5" t="s">
        <v>328</v>
      </c>
      <c r="F142" s="23" t="s">
        <v>329</v>
      </c>
      <c r="G142" s="21">
        <v>0.08333333333333333</v>
      </c>
      <c r="H142" s="22">
        <f t="shared" si="5"/>
        <v>0.025</v>
      </c>
      <c r="I142" s="23" t="s">
        <v>60</v>
      </c>
      <c r="J142" s="23" t="s">
        <v>323</v>
      </c>
      <c r="K142" s="24"/>
      <c r="L142" s="25"/>
      <c r="M142" s="24"/>
      <c r="N142" s="22"/>
      <c r="O142" s="25"/>
      <c r="P142" s="24"/>
      <c r="Q142" s="22"/>
      <c r="R142" s="25"/>
      <c r="S142" s="24"/>
      <c r="T142" s="22"/>
      <c r="U142" s="25"/>
      <c r="V142" s="24"/>
      <c r="W142" s="25"/>
      <c r="X142" s="22">
        <f t="shared" si="7"/>
        <v>0</v>
      </c>
    </row>
    <row r="143">
      <c r="D143" s="10" t="s">
        <v>8</v>
      </c>
      <c r="E143" s="5" t="s">
        <v>330</v>
      </c>
      <c r="F143" s="23" t="s">
        <v>331</v>
      </c>
      <c r="G143" s="21">
        <v>0.08333333333333333</v>
      </c>
      <c r="H143" s="22">
        <f t="shared" si="5"/>
        <v>0.025</v>
      </c>
      <c r="I143" s="23" t="s">
        <v>60</v>
      </c>
      <c r="J143" s="23" t="s">
        <v>323</v>
      </c>
      <c r="K143" s="24"/>
      <c r="L143" s="25"/>
      <c r="M143" s="24"/>
      <c r="N143" s="22"/>
      <c r="O143" s="25"/>
      <c r="P143" s="24"/>
      <c r="Q143" s="22"/>
      <c r="R143" s="25"/>
      <c r="S143" s="24"/>
      <c r="T143" s="22"/>
      <c r="U143" s="25"/>
      <c r="V143" s="24"/>
      <c r="W143" s="25"/>
      <c r="X143" s="22">
        <f t="shared" si="7"/>
        <v>0</v>
      </c>
    </row>
    <row r="144">
      <c r="D144" s="34"/>
      <c r="E144" s="35"/>
      <c r="F144" s="36"/>
      <c r="G144" s="37">
        <f>SUM(G78:G143)</f>
        <v>5.9375</v>
      </c>
      <c r="H144" s="37">
        <f>SUM(H21:H143)</f>
        <v>3.54375</v>
      </c>
      <c r="I144" s="49"/>
      <c r="J144" s="39"/>
      <c r="K144" s="42"/>
      <c r="L144" s="41"/>
      <c r="M144" s="42"/>
      <c r="N144" s="40"/>
      <c r="O144" s="41"/>
      <c r="P144" s="42"/>
      <c r="Q144" s="40"/>
      <c r="R144" s="41"/>
      <c r="S144" s="42"/>
      <c r="T144" s="40"/>
      <c r="U144" s="41"/>
      <c r="V144" s="42"/>
      <c r="W144" s="41"/>
      <c r="X144" s="40"/>
    </row>
    <row r="145">
      <c r="A145" s="5"/>
      <c r="B145" s="5"/>
      <c r="C145" s="5"/>
      <c r="D145" s="43" t="s">
        <v>189</v>
      </c>
      <c r="E145" s="43" t="s">
        <v>332</v>
      </c>
      <c r="F145" s="43" t="s">
        <v>333</v>
      </c>
      <c r="G145" s="44"/>
      <c r="H145" s="44"/>
      <c r="I145" s="45"/>
      <c r="J145" s="45"/>
      <c r="K145" s="46"/>
      <c r="L145" s="47"/>
      <c r="M145" s="46"/>
      <c r="N145" s="44"/>
      <c r="O145" s="47"/>
      <c r="P145" s="46"/>
      <c r="Q145" s="44"/>
      <c r="R145" s="47"/>
      <c r="S145" s="46"/>
      <c r="T145" s="44"/>
      <c r="U145" s="47"/>
      <c r="V145" s="46"/>
      <c r="W145" s="47"/>
      <c r="X145" s="44"/>
      <c r="Y145" s="4"/>
      <c r="Z145" s="4"/>
      <c r="AA145" s="4"/>
      <c r="AB145" s="4"/>
      <c r="AC145" s="4"/>
      <c r="AD145" s="4"/>
      <c r="AE145" s="4"/>
      <c r="AF145" s="4"/>
      <c r="AG145" s="4"/>
    </row>
    <row r="146">
      <c r="D146" s="10" t="s">
        <v>8</v>
      </c>
      <c r="E146" s="5" t="s">
        <v>318</v>
      </c>
      <c r="F146" s="23" t="s">
        <v>334</v>
      </c>
      <c r="G146" s="21">
        <v>0.08333333333333333</v>
      </c>
      <c r="H146" s="22">
        <f t="shared" ref="H146:H174" si="8">(G146/100)*30</f>
        <v>0.025</v>
      </c>
      <c r="I146" s="23" t="s">
        <v>43</v>
      </c>
      <c r="J146" s="23" t="s">
        <v>241</v>
      </c>
      <c r="K146" s="24"/>
      <c r="L146" s="25"/>
      <c r="M146" s="24"/>
      <c r="N146" s="22"/>
      <c r="O146" s="25"/>
      <c r="P146" s="24"/>
      <c r="Q146" s="22"/>
      <c r="R146" s="25"/>
      <c r="S146" s="24"/>
      <c r="T146" s="22"/>
      <c r="U146" s="25"/>
      <c r="V146" s="24"/>
      <c r="W146" s="25"/>
      <c r="X146" s="22">
        <f t="shared" ref="X146:X172" si="9">SUM(K146:W146)</f>
        <v>0</v>
      </c>
    </row>
    <row r="147">
      <c r="D147" s="10" t="s">
        <v>8</v>
      </c>
      <c r="E147" s="5" t="s">
        <v>335</v>
      </c>
      <c r="F147" s="23" t="s">
        <v>336</v>
      </c>
      <c r="G147" s="21">
        <v>0.08333333333333333</v>
      </c>
      <c r="H147" s="22">
        <f t="shared" si="8"/>
        <v>0.025</v>
      </c>
      <c r="I147" s="23" t="s">
        <v>43</v>
      </c>
      <c r="J147" s="23" t="s">
        <v>241</v>
      </c>
      <c r="K147" s="24"/>
      <c r="L147" s="25"/>
      <c r="M147" s="24"/>
      <c r="N147" s="22"/>
      <c r="O147" s="25"/>
      <c r="P147" s="24"/>
      <c r="Q147" s="22"/>
      <c r="R147" s="25"/>
      <c r="S147" s="24"/>
      <c r="T147" s="22"/>
      <c r="U147" s="25"/>
      <c r="V147" s="24"/>
      <c r="W147" s="25"/>
      <c r="X147" s="22">
        <f t="shared" si="9"/>
        <v>0</v>
      </c>
    </row>
    <row r="148">
      <c r="D148" s="10" t="s">
        <v>8</v>
      </c>
      <c r="E148" s="5" t="s">
        <v>337</v>
      </c>
      <c r="F148" s="23" t="s">
        <v>338</v>
      </c>
      <c r="G148" s="21">
        <v>0.08333333333333333</v>
      </c>
      <c r="H148" s="22">
        <f t="shared" si="8"/>
        <v>0.025</v>
      </c>
      <c r="I148" s="23" t="s">
        <v>43</v>
      </c>
      <c r="J148" s="23" t="s">
        <v>241</v>
      </c>
      <c r="K148" s="24"/>
      <c r="L148" s="25"/>
      <c r="M148" s="24"/>
      <c r="N148" s="22"/>
      <c r="O148" s="25"/>
      <c r="P148" s="24"/>
      <c r="Q148" s="22"/>
      <c r="R148" s="25"/>
      <c r="S148" s="24"/>
      <c r="T148" s="22"/>
      <c r="U148" s="25"/>
      <c r="V148" s="24"/>
      <c r="W148" s="25"/>
      <c r="X148" s="22">
        <f t="shared" si="9"/>
        <v>0</v>
      </c>
    </row>
    <row r="149">
      <c r="D149" s="10" t="s">
        <v>8</v>
      </c>
      <c r="E149" s="5" t="s">
        <v>339</v>
      </c>
      <c r="F149" s="5" t="s">
        <v>340</v>
      </c>
      <c r="G149" s="21">
        <v>0.08333333333333333</v>
      </c>
      <c r="H149" s="22">
        <f t="shared" si="8"/>
        <v>0.025</v>
      </c>
      <c r="I149" s="23" t="s">
        <v>43</v>
      </c>
      <c r="J149" s="23" t="s">
        <v>241</v>
      </c>
      <c r="K149" s="24"/>
      <c r="L149" s="25"/>
      <c r="M149" s="24"/>
      <c r="N149" s="22"/>
      <c r="O149" s="25"/>
      <c r="P149" s="24"/>
      <c r="Q149" s="22"/>
      <c r="R149" s="25"/>
      <c r="S149" s="24"/>
      <c r="T149" s="22"/>
      <c r="U149" s="25"/>
      <c r="V149" s="24"/>
      <c r="W149" s="25"/>
      <c r="X149" s="22">
        <f t="shared" si="9"/>
        <v>0</v>
      </c>
    </row>
    <row r="150">
      <c r="D150" s="10" t="s">
        <v>8</v>
      </c>
      <c r="E150" s="5" t="s">
        <v>341</v>
      </c>
      <c r="F150" s="23" t="s">
        <v>342</v>
      </c>
      <c r="G150" s="21">
        <v>0.08333333333333333</v>
      </c>
      <c r="H150" s="22">
        <f t="shared" si="8"/>
        <v>0.025</v>
      </c>
      <c r="I150" s="23" t="s">
        <v>43</v>
      </c>
      <c r="J150" s="23" t="s">
        <v>241</v>
      </c>
      <c r="K150" s="24"/>
      <c r="L150" s="25"/>
      <c r="M150" s="24"/>
      <c r="N150" s="22"/>
      <c r="O150" s="25"/>
      <c r="P150" s="24"/>
      <c r="Q150" s="22"/>
      <c r="R150" s="25"/>
      <c r="S150" s="24"/>
      <c r="T150" s="22"/>
      <c r="U150" s="25"/>
      <c r="V150" s="24"/>
      <c r="W150" s="25"/>
      <c r="X150" s="22">
        <f t="shared" si="9"/>
        <v>0</v>
      </c>
    </row>
    <row r="151">
      <c r="D151" s="10" t="s">
        <v>8</v>
      </c>
      <c r="E151" s="5" t="s">
        <v>343</v>
      </c>
      <c r="F151" s="23" t="s">
        <v>344</v>
      </c>
      <c r="G151" s="21">
        <v>0.20833333333333334</v>
      </c>
      <c r="H151" s="22">
        <f t="shared" si="8"/>
        <v>0.0625</v>
      </c>
      <c r="I151" s="23" t="s">
        <v>42</v>
      </c>
      <c r="J151" s="23" t="s">
        <v>60</v>
      </c>
      <c r="K151" s="24"/>
      <c r="L151" s="25"/>
      <c r="M151" s="24"/>
      <c r="N151" s="22"/>
      <c r="O151" s="25"/>
      <c r="P151" s="24"/>
      <c r="Q151" s="22"/>
      <c r="R151" s="25"/>
      <c r="S151" s="24"/>
      <c r="T151" s="22"/>
      <c r="U151" s="25"/>
      <c r="V151" s="24"/>
      <c r="W151" s="25"/>
      <c r="X151" s="22">
        <f t="shared" si="9"/>
        <v>0</v>
      </c>
    </row>
    <row r="152">
      <c r="D152" s="10" t="s">
        <v>8</v>
      </c>
      <c r="E152" s="5" t="s">
        <v>345</v>
      </c>
      <c r="F152" s="23" t="s">
        <v>346</v>
      </c>
      <c r="G152" s="21">
        <v>0.20833333333333334</v>
      </c>
      <c r="H152" s="22">
        <f t="shared" si="8"/>
        <v>0.0625</v>
      </c>
      <c r="I152" s="23" t="s">
        <v>42</v>
      </c>
      <c r="J152" s="23" t="s">
        <v>60</v>
      </c>
      <c r="K152" s="24"/>
      <c r="L152" s="25"/>
      <c r="M152" s="24"/>
      <c r="N152" s="22"/>
      <c r="O152" s="25"/>
      <c r="P152" s="24"/>
      <c r="Q152" s="22"/>
      <c r="R152" s="25"/>
      <c r="S152" s="24"/>
      <c r="T152" s="22"/>
      <c r="U152" s="25"/>
      <c r="V152" s="24"/>
      <c r="W152" s="25"/>
      <c r="X152" s="22">
        <f t="shared" si="9"/>
        <v>0</v>
      </c>
    </row>
    <row r="153">
      <c r="D153" s="10" t="s">
        <v>8</v>
      </c>
      <c r="E153" s="5" t="s">
        <v>347</v>
      </c>
      <c r="F153" s="23" t="s">
        <v>348</v>
      </c>
      <c r="G153" s="21">
        <v>0.20833333333333334</v>
      </c>
      <c r="H153" s="22">
        <f t="shared" si="8"/>
        <v>0.0625</v>
      </c>
      <c r="I153" s="23" t="s">
        <v>42</v>
      </c>
      <c r="J153" s="23" t="s">
        <v>60</v>
      </c>
      <c r="K153" s="24"/>
      <c r="L153" s="25"/>
      <c r="M153" s="24"/>
      <c r="N153" s="22"/>
      <c r="O153" s="25"/>
      <c r="P153" s="24"/>
      <c r="Q153" s="22"/>
      <c r="R153" s="25"/>
      <c r="S153" s="24"/>
      <c r="T153" s="22"/>
      <c r="U153" s="25"/>
      <c r="V153" s="24"/>
      <c r="W153" s="25"/>
      <c r="X153" s="22">
        <f t="shared" si="9"/>
        <v>0</v>
      </c>
    </row>
    <row r="154">
      <c r="D154" s="10" t="s">
        <v>8</v>
      </c>
      <c r="E154" s="5" t="s">
        <v>349</v>
      </c>
      <c r="F154" s="23" t="s">
        <v>350</v>
      </c>
      <c r="G154" s="21">
        <v>0.20833333333333334</v>
      </c>
      <c r="H154" s="22">
        <f t="shared" si="8"/>
        <v>0.0625</v>
      </c>
      <c r="I154" s="23" t="s">
        <v>42</v>
      </c>
      <c r="J154" s="23" t="s">
        <v>60</v>
      </c>
      <c r="K154" s="24"/>
      <c r="L154" s="25"/>
      <c r="M154" s="24"/>
      <c r="N154" s="22"/>
      <c r="O154" s="25"/>
      <c r="P154" s="24"/>
      <c r="Q154" s="22"/>
      <c r="R154" s="25"/>
      <c r="S154" s="24"/>
      <c r="T154" s="22"/>
      <c r="U154" s="25"/>
      <c r="V154" s="24"/>
      <c r="W154" s="25"/>
      <c r="X154" s="22">
        <f t="shared" si="9"/>
        <v>0</v>
      </c>
    </row>
    <row r="155">
      <c r="D155" s="10" t="s">
        <v>8</v>
      </c>
      <c r="E155" s="5" t="s">
        <v>351</v>
      </c>
      <c r="F155" s="23" t="s">
        <v>352</v>
      </c>
      <c r="G155" s="21">
        <v>0.20833333333333334</v>
      </c>
      <c r="H155" s="22">
        <f t="shared" si="8"/>
        <v>0.0625</v>
      </c>
      <c r="I155" s="23" t="s">
        <v>42</v>
      </c>
      <c r="J155" s="23" t="s">
        <v>60</v>
      </c>
      <c r="K155" s="24"/>
      <c r="L155" s="25"/>
      <c r="M155" s="24"/>
      <c r="N155" s="22"/>
      <c r="O155" s="25"/>
      <c r="P155" s="24"/>
      <c r="Q155" s="22"/>
      <c r="R155" s="25"/>
      <c r="S155" s="24"/>
      <c r="T155" s="22"/>
      <c r="U155" s="25"/>
      <c r="V155" s="24"/>
      <c r="W155" s="25"/>
      <c r="X155" s="22">
        <f t="shared" si="9"/>
        <v>0</v>
      </c>
    </row>
    <row r="156">
      <c r="D156" s="10" t="s">
        <v>8</v>
      </c>
      <c r="E156" s="5" t="s">
        <v>353</v>
      </c>
      <c r="F156" s="23" t="s">
        <v>354</v>
      </c>
      <c r="G156" s="21">
        <v>0.125</v>
      </c>
      <c r="H156" s="22">
        <f t="shared" si="8"/>
        <v>0.0375</v>
      </c>
      <c r="I156" s="23" t="s">
        <v>60</v>
      </c>
      <c r="J156" s="23" t="s">
        <v>323</v>
      </c>
      <c r="K156" s="24"/>
      <c r="L156" s="25"/>
      <c r="M156" s="24"/>
      <c r="N156" s="22"/>
      <c r="O156" s="25"/>
      <c r="P156" s="24"/>
      <c r="Q156" s="22"/>
      <c r="R156" s="25"/>
      <c r="S156" s="24"/>
      <c r="T156" s="22"/>
      <c r="U156" s="25"/>
      <c r="V156" s="24"/>
      <c r="W156" s="25"/>
      <c r="X156" s="22">
        <f t="shared" si="9"/>
        <v>0</v>
      </c>
    </row>
    <row r="157">
      <c r="D157" s="10" t="s">
        <v>8</v>
      </c>
      <c r="E157" s="5" t="s">
        <v>355</v>
      </c>
      <c r="F157" s="23" t="s">
        <v>356</v>
      </c>
      <c r="G157" s="21">
        <v>0.125</v>
      </c>
      <c r="H157" s="22">
        <f t="shared" si="8"/>
        <v>0.0375</v>
      </c>
      <c r="I157" s="23" t="s">
        <v>60</v>
      </c>
      <c r="J157" s="23" t="s">
        <v>323</v>
      </c>
      <c r="K157" s="24"/>
      <c r="L157" s="25"/>
      <c r="M157" s="24"/>
      <c r="N157" s="22"/>
      <c r="O157" s="25"/>
      <c r="P157" s="24"/>
      <c r="Q157" s="22"/>
      <c r="R157" s="25"/>
      <c r="S157" s="24"/>
      <c r="T157" s="22"/>
      <c r="U157" s="25"/>
      <c r="V157" s="24"/>
      <c r="W157" s="25"/>
      <c r="X157" s="22">
        <f t="shared" si="9"/>
        <v>0</v>
      </c>
    </row>
    <row r="158">
      <c r="D158" s="10" t="s">
        <v>8</v>
      </c>
      <c r="E158" s="5" t="s">
        <v>357</v>
      </c>
      <c r="F158" s="23" t="s">
        <v>358</v>
      </c>
      <c r="G158" s="21">
        <v>0.20833333333333334</v>
      </c>
      <c r="H158" s="22">
        <f t="shared" si="8"/>
        <v>0.0625</v>
      </c>
      <c r="I158" s="23" t="s">
        <v>60</v>
      </c>
      <c r="J158" s="23" t="s">
        <v>323</v>
      </c>
      <c r="K158" s="24"/>
      <c r="L158" s="25"/>
      <c r="M158" s="24"/>
      <c r="N158" s="22"/>
      <c r="O158" s="25"/>
      <c r="P158" s="24"/>
      <c r="Q158" s="22"/>
      <c r="R158" s="25"/>
      <c r="S158" s="24"/>
      <c r="T158" s="22"/>
      <c r="U158" s="25"/>
      <c r="V158" s="24"/>
      <c r="W158" s="25"/>
      <c r="X158" s="22">
        <f t="shared" si="9"/>
        <v>0</v>
      </c>
    </row>
    <row r="159">
      <c r="D159" s="10" t="s">
        <v>8</v>
      </c>
      <c r="E159" s="5" t="s">
        <v>359</v>
      </c>
      <c r="F159" s="50" t="s">
        <v>360</v>
      </c>
      <c r="G159" s="21">
        <v>0.20833333333333334</v>
      </c>
      <c r="H159" s="22">
        <f t="shared" si="8"/>
        <v>0.0625</v>
      </c>
      <c r="I159" s="23" t="s">
        <v>361</v>
      </c>
      <c r="K159" s="24"/>
      <c r="L159" s="25"/>
      <c r="M159" s="24"/>
      <c r="N159" s="22"/>
      <c r="O159" s="25"/>
      <c r="P159" s="24"/>
      <c r="Q159" s="22"/>
      <c r="R159" s="25"/>
      <c r="S159" s="24"/>
      <c r="T159" s="22"/>
      <c r="U159" s="25"/>
      <c r="V159" s="24"/>
      <c r="W159" s="25"/>
      <c r="X159" s="22">
        <f t="shared" si="9"/>
        <v>0</v>
      </c>
    </row>
    <row r="160">
      <c r="D160" s="10" t="s">
        <v>8</v>
      </c>
      <c r="E160" s="5" t="s">
        <v>362</v>
      </c>
      <c r="F160" s="50" t="s">
        <v>363</v>
      </c>
      <c r="G160" s="21">
        <v>0.20833333333333334</v>
      </c>
      <c r="H160" s="22">
        <f t="shared" si="8"/>
        <v>0.0625</v>
      </c>
      <c r="I160" s="23" t="s">
        <v>361</v>
      </c>
      <c r="K160" s="24"/>
      <c r="L160" s="25"/>
      <c r="M160" s="24"/>
      <c r="N160" s="22"/>
      <c r="O160" s="25"/>
      <c r="P160" s="24"/>
      <c r="Q160" s="22"/>
      <c r="R160" s="25"/>
      <c r="S160" s="24"/>
      <c r="T160" s="22"/>
      <c r="U160" s="25"/>
      <c r="V160" s="24"/>
      <c r="W160" s="25"/>
      <c r="X160" s="22">
        <f t="shared" si="9"/>
        <v>0</v>
      </c>
    </row>
    <row r="161">
      <c r="D161" s="10" t="s">
        <v>8</v>
      </c>
      <c r="E161" s="5" t="s">
        <v>364</v>
      </c>
      <c r="F161" s="50" t="s">
        <v>365</v>
      </c>
      <c r="G161" s="21">
        <v>0.125</v>
      </c>
      <c r="H161" s="22">
        <f t="shared" si="8"/>
        <v>0.0375</v>
      </c>
      <c r="I161" s="23" t="s">
        <v>361</v>
      </c>
      <c r="K161" s="24"/>
      <c r="L161" s="25"/>
      <c r="M161" s="24"/>
      <c r="N161" s="22"/>
      <c r="O161" s="25"/>
      <c r="P161" s="24"/>
      <c r="Q161" s="22"/>
      <c r="R161" s="25"/>
      <c r="S161" s="24"/>
      <c r="T161" s="22"/>
      <c r="U161" s="25"/>
      <c r="V161" s="24"/>
      <c r="W161" s="25"/>
      <c r="X161" s="22">
        <f t="shared" si="9"/>
        <v>0</v>
      </c>
    </row>
    <row r="162">
      <c r="D162" s="10" t="s">
        <v>8</v>
      </c>
      <c r="E162" s="5" t="s">
        <v>366</v>
      </c>
      <c r="F162" s="50" t="s">
        <v>367</v>
      </c>
      <c r="G162" s="21">
        <v>0.125</v>
      </c>
      <c r="H162" s="22">
        <f t="shared" si="8"/>
        <v>0.0375</v>
      </c>
      <c r="I162" s="23" t="s">
        <v>361</v>
      </c>
      <c r="K162" s="24"/>
      <c r="L162" s="25"/>
      <c r="M162" s="24"/>
      <c r="N162" s="22"/>
      <c r="O162" s="25"/>
      <c r="P162" s="24"/>
      <c r="Q162" s="22"/>
      <c r="R162" s="25"/>
      <c r="S162" s="24"/>
      <c r="T162" s="22"/>
      <c r="U162" s="25"/>
      <c r="V162" s="24"/>
      <c r="W162" s="25"/>
      <c r="X162" s="22">
        <f t="shared" si="9"/>
        <v>0</v>
      </c>
    </row>
    <row r="163">
      <c r="D163" s="10" t="s">
        <v>8</v>
      </c>
      <c r="E163" s="5" t="s">
        <v>368</v>
      </c>
      <c r="F163" s="50" t="s">
        <v>369</v>
      </c>
      <c r="G163" s="21">
        <v>0.125</v>
      </c>
      <c r="H163" s="22">
        <f t="shared" si="8"/>
        <v>0.0375</v>
      </c>
      <c r="I163" s="23" t="s">
        <v>361</v>
      </c>
      <c r="K163" s="24"/>
      <c r="L163" s="25"/>
      <c r="M163" s="24"/>
      <c r="N163" s="22"/>
      <c r="O163" s="25"/>
      <c r="P163" s="24"/>
      <c r="Q163" s="22"/>
      <c r="R163" s="25"/>
      <c r="S163" s="24"/>
      <c r="T163" s="22"/>
      <c r="U163" s="25"/>
      <c r="V163" s="24"/>
      <c r="W163" s="25"/>
      <c r="X163" s="22">
        <f t="shared" si="9"/>
        <v>0</v>
      </c>
    </row>
    <row r="164">
      <c r="D164" s="10" t="s">
        <v>8</v>
      </c>
      <c r="E164" s="5" t="s">
        <v>370</v>
      </c>
      <c r="F164" s="50" t="s">
        <v>371</v>
      </c>
      <c r="G164" s="21">
        <v>0.125</v>
      </c>
      <c r="H164" s="22">
        <f t="shared" si="8"/>
        <v>0.0375</v>
      </c>
      <c r="I164" s="23" t="s">
        <v>361</v>
      </c>
      <c r="K164" s="24"/>
      <c r="L164" s="25"/>
      <c r="M164" s="24"/>
      <c r="N164" s="22"/>
      <c r="O164" s="25"/>
      <c r="P164" s="24"/>
      <c r="Q164" s="22"/>
      <c r="R164" s="25"/>
      <c r="S164" s="24"/>
      <c r="T164" s="22"/>
      <c r="U164" s="25"/>
      <c r="V164" s="24"/>
      <c r="W164" s="25"/>
      <c r="X164" s="22">
        <f t="shared" si="9"/>
        <v>0</v>
      </c>
    </row>
    <row r="165">
      <c r="D165" s="10" t="s">
        <v>8</v>
      </c>
      <c r="E165" s="5" t="s">
        <v>372</v>
      </c>
      <c r="F165" s="51" t="s">
        <v>373</v>
      </c>
      <c r="G165" s="21">
        <v>0.16666666666666666</v>
      </c>
      <c r="H165" s="22">
        <f t="shared" si="8"/>
        <v>0.05</v>
      </c>
      <c r="I165" s="23" t="s">
        <v>361</v>
      </c>
      <c r="K165" s="24"/>
      <c r="L165" s="25"/>
      <c r="M165" s="24"/>
      <c r="N165" s="22"/>
      <c r="O165" s="25"/>
      <c r="P165" s="24"/>
      <c r="Q165" s="22"/>
      <c r="R165" s="25"/>
      <c r="S165" s="24"/>
      <c r="T165" s="22"/>
      <c r="U165" s="25"/>
      <c r="V165" s="24"/>
      <c r="W165" s="25"/>
      <c r="X165" s="22">
        <f t="shared" si="9"/>
        <v>0</v>
      </c>
    </row>
    <row r="166">
      <c r="D166" s="10" t="s">
        <v>8</v>
      </c>
      <c r="E166" s="5" t="s">
        <v>374</v>
      </c>
      <c r="F166" s="51" t="s">
        <v>375</v>
      </c>
      <c r="G166" s="21">
        <v>0.125</v>
      </c>
      <c r="H166" s="22">
        <f t="shared" si="8"/>
        <v>0.0375</v>
      </c>
      <c r="I166" s="23" t="s">
        <v>361</v>
      </c>
      <c r="K166" s="24"/>
      <c r="L166" s="25"/>
      <c r="M166" s="24"/>
      <c r="N166" s="22"/>
      <c r="O166" s="25"/>
      <c r="P166" s="24"/>
      <c r="Q166" s="22"/>
      <c r="R166" s="25"/>
      <c r="S166" s="24"/>
      <c r="T166" s="22"/>
      <c r="U166" s="25"/>
      <c r="V166" s="24"/>
      <c r="W166" s="25"/>
      <c r="X166" s="22">
        <f t="shared" si="9"/>
        <v>0</v>
      </c>
    </row>
    <row r="167">
      <c r="D167" s="10" t="s">
        <v>8</v>
      </c>
      <c r="E167" s="5" t="s">
        <v>376</v>
      </c>
      <c r="F167" s="51" t="s">
        <v>377</v>
      </c>
      <c r="G167" s="21">
        <v>0.08333333333333333</v>
      </c>
      <c r="H167" s="22">
        <f t="shared" si="8"/>
        <v>0.025</v>
      </c>
      <c r="I167" s="23" t="s">
        <v>361</v>
      </c>
      <c r="K167" s="24"/>
      <c r="L167" s="25"/>
      <c r="M167" s="24"/>
      <c r="N167" s="22"/>
      <c r="O167" s="25"/>
      <c r="P167" s="24"/>
      <c r="Q167" s="22"/>
      <c r="R167" s="25"/>
      <c r="S167" s="24"/>
      <c r="T167" s="22"/>
      <c r="U167" s="25"/>
      <c r="V167" s="24"/>
      <c r="W167" s="25"/>
      <c r="X167" s="22">
        <f t="shared" si="9"/>
        <v>0</v>
      </c>
    </row>
    <row r="168">
      <c r="D168" s="10" t="s">
        <v>8</v>
      </c>
      <c r="E168" s="5" t="s">
        <v>378</v>
      </c>
      <c r="F168" s="51" t="s">
        <v>379</v>
      </c>
      <c r="G168" s="21">
        <v>0.125</v>
      </c>
      <c r="H168" s="22">
        <f t="shared" si="8"/>
        <v>0.0375</v>
      </c>
      <c r="I168" s="23" t="s">
        <v>361</v>
      </c>
      <c r="K168" s="24"/>
      <c r="L168" s="25"/>
      <c r="M168" s="24"/>
      <c r="N168" s="22"/>
      <c r="O168" s="25"/>
      <c r="P168" s="24"/>
      <c r="Q168" s="22"/>
      <c r="R168" s="25"/>
      <c r="S168" s="24"/>
      <c r="T168" s="22"/>
      <c r="U168" s="25"/>
      <c r="V168" s="24"/>
      <c r="W168" s="25"/>
      <c r="X168" s="22">
        <f t="shared" si="9"/>
        <v>0</v>
      </c>
    </row>
    <row r="169">
      <c r="D169" s="10" t="s">
        <v>8</v>
      </c>
      <c r="E169" s="5" t="s">
        <v>380</v>
      </c>
      <c r="F169" s="51" t="s">
        <v>381</v>
      </c>
      <c r="G169" s="21">
        <v>0.125</v>
      </c>
      <c r="H169" s="22">
        <f t="shared" si="8"/>
        <v>0.0375</v>
      </c>
      <c r="I169" s="23" t="s">
        <v>361</v>
      </c>
      <c r="K169" s="24"/>
      <c r="L169" s="25"/>
      <c r="M169" s="24"/>
      <c r="N169" s="22"/>
      <c r="O169" s="25"/>
      <c r="P169" s="24"/>
      <c r="Q169" s="22"/>
      <c r="R169" s="25"/>
      <c r="S169" s="24"/>
      <c r="T169" s="22"/>
      <c r="U169" s="25"/>
      <c r="V169" s="24"/>
      <c r="W169" s="25"/>
      <c r="X169" s="22">
        <f t="shared" si="9"/>
        <v>0</v>
      </c>
    </row>
    <row r="170">
      <c r="D170" s="10" t="s">
        <v>8</v>
      </c>
      <c r="E170" s="5" t="s">
        <v>382</v>
      </c>
      <c r="F170" s="51" t="s">
        <v>383</v>
      </c>
      <c r="G170" s="21">
        <v>0.08333333333333333</v>
      </c>
      <c r="H170" s="22">
        <f t="shared" si="8"/>
        <v>0.025</v>
      </c>
      <c r="I170" s="23" t="s">
        <v>361</v>
      </c>
      <c r="K170" s="24"/>
      <c r="L170" s="25"/>
      <c r="M170" s="24"/>
      <c r="N170" s="22"/>
      <c r="O170" s="25"/>
      <c r="P170" s="24"/>
      <c r="Q170" s="22"/>
      <c r="R170" s="25"/>
      <c r="S170" s="24"/>
      <c r="T170" s="22"/>
      <c r="U170" s="25"/>
      <c r="V170" s="24"/>
      <c r="W170" s="25"/>
      <c r="X170" s="22">
        <f t="shared" si="9"/>
        <v>0</v>
      </c>
    </row>
    <row r="171">
      <c r="D171" s="10" t="s">
        <v>8</v>
      </c>
      <c r="E171" s="5" t="s">
        <v>384</v>
      </c>
      <c r="F171" s="52" t="s">
        <v>385</v>
      </c>
      <c r="G171" s="21">
        <v>0.125</v>
      </c>
      <c r="H171" s="22">
        <f t="shared" si="8"/>
        <v>0.0375</v>
      </c>
      <c r="I171" s="23" t="s">
        <v>361</v>
      </c>
      <c r="K171" s="24"/>
      <c r="L171" s="25"/>
      <c r="M171" s="24"/>
      <c r="N171" s="22"/>
      <c r="O171" s="25"/>
      <c r="P171" s="24"/>
      <c r="Q171" s="22"/>
      <c r="R171" s="25"/>
      <c r="S171" s="24"/>
      <c r="T171" s="22"/>
      <c r="U171" s="25"/>
      <c r="V171" s="24"/>
      <c r="W171" s="25"/>
      <c r="X171" s="22">
        <f t="shared" si="9"/>
        <v>0</v>
      </c>
    </row>
    <row r="172">
      <c r="D172" s="10" t="s">
        <v>8</v>
      </c>
      <c r="E172" s="5" t="s">
        <v>386</v>
      </c>
      <c r="F172" s="52" t="s">
        <v>387</v>
      </c>
      <c r="G172" s="21">
        <v>0.125</v>
      </c>
      <c r="H172" s="22">
        <f t="shared" si="8"/>
        <v>0.0375</v>
      </c>
      <c r="I172" s="23" t="s">
        <v>361</v>
      </c>
      <c r="K172" s="24"/>
      <c r="L172" s="25"/>
      <c r="M172" s="24"/>
      <c r="N172" s="22"/>
      <c r="O172" s="25"/>
      <c r="P172" s="24"/>
      <c r="Q172" s="22"/>
      <c r="R172" s="25"/>
      <c r="S172" s="24"/>
      <c r="T172" s="22"/>
      <c r="U172" s="25"/>
      <c r="V172" s="24"/>
      <c r="W172" s="25"/>
      <c r="X172" s="22">
        <f t="shared" si="9"/>
        <v>0</v>
      </c>
    </row>
    <row r="173">
      <c r="D173" s="10" t="s">
        <v>8</v>
      </c>
      <c r="E173" s="5" t="s">
        <v>388</v>
      </c>
      <c r="F173" s="50" t="s">
        <v>389</v>
      </c>
      <c r="G173" s="21">
        <v>0.125</v>
      </c>
      <c r="H173" s="22">
        <f t="shared" si="8"/>
        <v>0.0375</v>
      </c>
      <c r="I173" s="23" t="s">
        <v>60</v>
      </c>
      <c r="J173" s="23" t="s">
        <v>323</v>
      </c>
      <c r="K173" s="24"/>
      <c r="L173" s="25"/>
      <c r="M173" s="24"/>
      <c r="N173" s="22"/>
      <c r="O173" s="25"/>
      <c r="P173" s="24"/>
      <c r="Q173" s="22"/>
      <c r="R173" s="25"/>
      <c r="S173" s="24"/>
      <c r="T173" s="22"/>
      <c r="U173" s="25"/>
      <c r="V173" s="24"/>
      <c r="W173" s="25"/>
      <c r="X173" s="22"/>
    </row>
    <row r="174">
      <c r="D174" s="10" t="s">
        <v>8</v>
      </c>
      <c r="E174" s="5" t="s">
        <v>390</v>
      </c>
      <c r="F174" s="50" t="s">
        <v>391</v>
      </c>
      <c r="G174" s="21">
        <v>0.3333333333333333</v>
      </c>
      <c r="H174" s="22">
        <f t="shared" si="8"/>
        <v>0.1</v>
      </c>
      <c r="I174" s="23" t="s">
        <v>60</v>
      </c>
      <c r="J174" s="23" t="s">
        <v>323</v>
      </c>
      <c r="K174" s="24"/>
      <c r="L174" s="25"/>
      <c r="M174" s="24"/>
      <c r="N174" s="22"/>
      <c r="O174" s="25"/>
      <c r="P174" s="24"/>
      <c r="Q174" s="22"/>
      <c r="R174" s="25"/>
      <c r="S174" s="24"/>
      <c r="T174" s="22"/>
      <c r="U174" s="25"/>
      <c r="V174" s="24"/>
      <c r="W174" s="25"/>
      <c r="X174" s="22"/>
    </row>
    <row r="175">
      <c r="D175" s="34"/>
      <c r="E175" s="35"/>
      <c r="F175" s="36"/>
      <c r="G175" s="37">
        <f t="shared" ref="G175:H175" si="10">SUM(G146:G172)</f>
        <v>3.791666667</v>
      </c>
      <c r="H175" s="37">
        <f t="shared" si="10"/>
        <v>1.1375</v>
      </c>
      <c r="I175" s="38"/>
      <c r="J175" s="39"/>
      <c r="K175" s="42"/>
      <c r="L175" s="41"/>
      <c r="M175" s="42"/>
      <c r="N175" s="40"/>
      <c r="O175" s="41"/>
      <c r="P175" s="42"/>
      <c r="Q175" s="40"/>
      <c r="R175" s="41"/>
      <c r="S175" s="42"/>
      <c r="T175" s="40"/>
      <c r="U175" s="41"/>
      <c r="V175" s="42"/>
      <c r="W175" s="41"/>
      <c r="X175" s="40"/>
    </row>
    <row r="176">
      <c r="A176" s="5"/>
      <c r="B176" s="5"/>
      <c r="C176" s="5"/>
      <c r="D176" s="43" t="s">
        <v>189</v>
      </c>
      <c r="E176" s="43" t="s">
        <v>392</v>
      </c>
      <c r="F176" s="43" t="s">
        <v>393</v>
      </c>
      <c r="G176" s="44"/>
      <c r="H176" s="44"/>
      <c r="I176" s="45"/>
      <c r="J176" s="45"/>
      <c r="K176" s="46"/>
      <c r="L176" s="47"/>
      <c r="M176" s="46"/>
      <c r="N176" s="44"/>
      <c r="O176" s="47"/>
      <c r="P176" s="46"/>
      <c r="Q176" s="44"/>
      <c r="R176" s="47"/>
      <c r="S176" s="46"/>
      <c r="T176" s="44"/>
      <c r="U176" s="47"/>
      <c r="V176" s="46"/>
      <c r="W176" s="47"/>
      <c r="X176" s="44"/>
      <c r="Y176" s="4"/>
      <c r="Z176" s="4"/>
      <c r="AA176" s="4"/>
      <c r="AB176" s="4"/>
      <c r="AC176" s="4"/>
      <c r="AD176" s="4"/>
      <c r="AE176" s="4"/>
      <c r="AF176" s="4"/>
      <c r="AG176" s="4"/>
    </row>
    <row r="177">
      <c r="D177" s="10" t="s">
        <v>8</v>
      </c>
      <c r="E177" s="5" t="s">
        <v>185</v>
      </c>
      <c r="F177" s="23" t="s">
        <v>394</v>
      </c>
      <c r="G177" s="21">
        <v>0.125</v>
      </c>
      <c r="H177" s="22">
        <f t="shared" ref="H177:H178" si="11">(G177/100)*30</f>
        <v>0.0375</v>
      </c>
      <c r="I177" s="23" t="s">
        <v>60</v>
      </c>
      <c r="J177" s="23" t="s">
        <v>323</v>
      </c>
      <c r="K177" s="24"/>
      <c r="L177" s="25"/>
      <c r="M177" s="24"/>
      <c r="N177" s="22"/>
      <c r="O177" s="25"/>
      <c r="P177" s="24"/>
      <c r="Q177" s="22"/>
      <c r="R177" s="25"/>
      <c r="S177" s="24"/>
      <c r="T177" s="22"/>
      <c r="U177" s="25"/>
      <c r="V177" s="24"/>
      <c r="W177" s="25"/>
      <c r="X177" s="22">
        <f t="shared" ref="X177:X181" si="12">SUM(K175:W175)</f>
        <v>0</v>
      </c>
    </row>
    <row r="178">
      <c r="D178" s="10" t="s">
        <v>8</v>
      </c>
      <c r="E178" s="5" t="s">
        <v>395</v>
      </c>
      <c r="F178" s="52" t="s">
        <v>396</v>
      </c>
      <c r="G178" s="21">
        <v>0.125</v>
      </c>
      <c r="H178" s="22">
        <f t="shared" si="11"/>
        <v>0.0375</v>
      </c>
      <c r="I178" s="23" t="s">
        <v>59</v>
      </c>
      <c r="J178" s="23" t="s">
        <v>397</v>
      </c>
      <c r="K178" s="24"/>
      <c r="L178" s="25"/>
      <c r="M178" s="24"/>
      <c r="N178" s="22"/>
      <c r="O178" s="25"/>
      <c r="P178" s="24"/>
      <c r="Q178" s="22"/>
      <c r="R178" s="25"/>
      <c r="S178" s="24"/>
      <c r="T178" s="22"/>
      <c r="U178" s="25"/>
      <c r="V178" s="24"/>
      <c r="W178" s="25"/>
      <c r="X178" s="22">
        <f t="shared" si="12"/>
        <v>0</v>
      </c>
    </row>
    <row r="179">
      <c r="D179" s="10" t="s">
        <v>8</v>
      </c>
      <c r="E179" s="5" t="s">
        <v>398</v>
      </c>
      <c r="F179" s="52" t="s">
        <v>399</v>
      </c>
      <c r="G179" s="21">
        <v>0.08333333333333333</v>
      </c>
      <c r="H179" s="21">
        <v>0.08333333333333333</v>
      </c>
      <c r="I179" s="23" t="s">
        <v>43</v>
      </c>
      <c r="J179" s="23" t="s">
        <v>400</v>
      </c>
      <c r="K179" s="24"/>
      <c r="L179" s="25"/>
      <c r="M179" s="24"/>
      <c r="N179" s="22"/>
      <c r="O179" s="25"/>
      <c r="P179" s="24"/>
      <c r="Q179" s="22"/>
      <c r="R179" s="25"/>
      <c r="S179" s="24"/>
      <c r="T179" s="22"/>
      <c r="U179" s="25"/>
      <c r="V179" s="24"/>
      <c r="W179" s="25"/>
      <c r="X179" s="22">
        <f t="shared" si="12"/>
        <v>0</v>
      </c>
    </row>
    <row r="180">
      <c r="D180" s="10" t="s">
        <v>8</v>
      </c>
      <c r="E180" s="5" t="s">
        <v>401</v>
      </c>
      <c r="F180" s="52" t="s">
        <v>402</v>
      </c>
      <c r="G180" s="21">
        <v>0.125</v>
      </c>
      <c r="H180" s="22">
        <f t="shared" ref="H180:H182" si="13">(G180/100)*30</f>
        <v>0.0375</v>
      </c>
      <c r="I180" s="23" t="s">
        <v>361</v>
      </c>
      <c r="K180" s="24"/>
      <c r="L180" s="25"/>
      <c r="M180" s="24"/>
      <c r="N180" s="22"/>
      <c r="O180" s="25"/>
      <c r="P180" s="24"/>
      <c r="Q180" s="22"/>
      <c r="R180" s="25"/>
      <c r="S180" s="24"/>
      <c r="T180" s="22"/>
      <c r="U180" s="25"/>
      <c r="V180" s="24"/>
      <c r="W180" s="25"/>
      <c r="X180" s="22">
        <f t="shared" si="12"/>
        <v>0</v>
      </c>
    </row>
    <row r="181">
      <c r="D181" s="10" t="s">
        <v>8</v>
      </c>
      <c r="E181" s="5" t="s">
        <v>403</v>
      </c>
      <c r="F181" s="52" t="s">
        <v>404</v>
      </c>
      <c r="G181" s="21">
        <v>0.125</v>
      </c>
      <c r="H181" s="22">
        <f t="shared" si="13"/>
        <v>0.0375</v>
      </c>
      <c r="I181" s="23" t="s">
        <v>361</v>
      </c>
      <c r="K181" s="24"/>
      <c r="L181" s="25"/>
      <c r="M181" s="24"/>
      <c r="N181" s="22"/>
      <c r="O181" s="25"/>
      <c r="P181" s="24"/>
      <c r="Q181" s="22"/>
      <c r="R181" s="25"/>
      <c r="S181" s="24"/>
      <c r="T181" s="22"/>
      <c r="U181" s="25"/>
      <c r="V181" s="24"/>
      <c r="W181" s="25"/>
      <c r="X181" s="22">
        <f t="shared" si="12"/>
        <v>0</v>
      </c>
    </row>
    <row r="182">
      <c r="D182" s="10" t="s">
        <v>8</v>
      </c>
      <c r="E182" s="5" t="s">
        <v>405</v>
      </c>
      <c r="F182" s="52" t="s">
        <v>406</v>
      </c>
      <c r="G182" s="21">
        <v>0.125</v>
      </c>
      <c r="H182" s="22">
        <f t="shared" si="13"/>
        <v>0.0375</v>
      </c>
      <c r="I182" s="23" t="s">
        <v>361</v>
      </c>
      <c r="K182" s="24"/>
      <c r="L182" s="25"/>
      <c r="M182" s="24"/>
      <c r="N182" s="22"/>
      <c r="O182" s="25"/>
      <c r="P182" s="24"/>
      <c r="Q182" s="22"/>
      <c r="R182" s="25"/>
      <c r="S182" s="24"/>
      <c r="T182" s="22"/>
      <c r="U182" s="25"/>
      <c r="V182" s="24"/>
      <c r="W182" s="25"/>
      <c r="X182" s="22">
        <f>SUM(K182:W182)</f>
        <v>0</v>
      </c>
    </row>
    <row r="183">
      <c r="D183" s="34"/>
      <c r="E183" s="35"/>
      <c r="F183" s="36"/>
      <c r="G183" s="37">
        <f t="shared" ref="G183:H183" si="14">SUM(G177:G182)</f>
        <v>0.7083333333</v>
      </c>
      <c r="H183" s="37">
        <f t="shared" si="14"/>
        <v>0.2708333333</v>
      </c>
      <c r="I183" s="38"/>
      <c r="J183" s="39"/>
      <c r="K183" s="42"/>
      <c r="L183" s="41"/>
      <c r="M183" s="42"/>
      <c r="N183" s="40"/>
      <c r="O183" s="41"/>
      <c r="P183" s="42"/>
      <c r="Q183" s="40"/>
      <c r="R183" s="41"/>
      <c r="S183" s="42"/>
      <c r="T183" s="40"/>
      <c r="U183" s="41"/>
      <c r="V183" s="42"/>
      <c r="W183" s="41"/>
      <c r="X183" s="40"/>
    </row>
    <row r="184">
      <c r="A184" s="5"/>
      <c r="B184" s="5"/>
      <c r="C184" s="5"/>
      <c r="D184" s="43" t="s">
        <v>189</v>
      </c>
      <c r="E184" s="43" t="s">
        <v>407</v>
      </c>
      <c r="F184" s="43" t="s">
        <v>408</v>
      </c>
      <c r="G184" s="44"/>
      <c r="H184" s="44"/>
      <c r="I184" s="45"/>
      <c r="J184" s="45"/>
      <c r="K184" s="46"/>
      <c r="L184" s="47"/>
      <c r="M184" s="46"/>
      <c r="N184" s="44"/>
      <c r="O184" s="47"/>
      <c r="P184" s="46"/>
      <c r="Q184" s="44"/>
      <c r="R184" s="47"/>
      <c r="S184" s="46"/>
      <c r="T184" s="44"/>
      <c r="U184" s="47"/>
      <c r="V184" s="46"/>
      <c r="W184" s="47"/>
      <c r="X184" s="44"/>
      <c r="Y184" s="4"/>
      <c r="Z184" s="4"/>
      <c r="AA184" s="4"/>
      <c r="AB184" s="4"/>
      <c r="AC184" s="4"/>
      <c r="AD184" s="4"/>
      <c r="AE184" s="4"/>
      <c r="AF184" s="4"/>
      <c r="AG184" s="4"/>
    </row>
    <row r="185">
      <c r="D185" s="10" t="s">
        <v>8</v>
      </c>
      <c r="E185" s="5" t="s">
        <v>187</v>
      </c>
      <c r="F185" s="23" t="s">
        <v>409</v>
      </c>
      <c r="G185" s="21">
        <v>0.125</v>
      </c>
      <c r="H185" s="22">
        <f>(G185/100)*30</f>
        <v>0.0375</v>
      </c>
      <c r="I185" s="23" t="s">
        <v>60</v>
      </c>
      <c r="J185" s="23" t="s">
        <v>323</v>
      </c>
      <c r="K185" s="24"/>
      <c r="L185" s="25"/>
      <c r="M185" s="24"/>
      <c r="N185" s="22"/>
      <c r="O185" s="25"/>
      <c r="P185" s="24"/>
      <c r="Q185" s="22"/>
      <c r="R185" s="25"/>
      <c r="S185" s="24"/>
      <c r="T185" s="22"/>
      <c r="U185" s="25"/>
      <c r="V185" s="24"/>
      <c r="W185" s="25"/>
      <c r="X185" s="22">
        <f>SUM(K185:W185)</f>
        <v>0</v>
      </c>
    </row>
    <row r="186">
      <c r="D186" s="34"/>
      <c r="E186" s="35"/>
      <c r="F186" s="36"/>
      <c r="G186" s="37">
        <f t="shared" ref="G186:H186" si="15">SUM(G185)</f>
        <v>0.125</v>
      </c>
      <c r="H186" s="37">
        <f t="shared" si="15"/>
        <v>0.0375</v>
      </c>
      <c r="I186" s="38"/>
      <c r="J186" s="39"/>
      <c r="K186" s="53"/>
      <c r="L186" s="54"/>
      <c r="M186" s="53"/>
      <c r="N186" s="55"/>
      <c r="O186" s="54"/>
      <c r="P186" s="53"/>
      <c r="Q186" s="55"/>
      <c r="R186" s="54"/>
      <c r="S186" s="53"/>
      <c r="T186" s="55"/>
      <c r="U186" s="54"/>
      <c r="V186" s="53"/>
      <c r="W186" s="54"/>
      <c r="X186" s="55"/>
    </row>
    <row r="187">
      <c r="A187" s="5"/>
      <c r="B187" s="5"/>
      <c r="C187" s="5"/>
      <c r="D187" s="43" t="s">
        <v>189</v>
      </c>
      <c r="E187" s="43" t="s">
        <v>410</v>
      </c>
      <c r="F187" s="43" t="s">
        <v>411</v>
      </c>
      <c r="G187" s="44"/>
      <c r="H187" s="44"/>
      <c r="I187" s="45"/>
      <c r="J187" s="45"/>
      <c r="K187" s="46"/>
      <c r="L187" s="47"/>
      <c r="M187" s="46"/>
      <c r="N187" s="44"/>
      <c r="O187" s="47"/>
      <c r="P187" s="46"/>
      <c r="Q187" s="44"/>
      <c r="R187" s="47"/>
      <c r="S187" s="46"/>
      <c r="T187" s="44"/>
      <c r="U187" s="47"/>
      <c r="V187" s="46"/>
      <c r="W187" s="47"/>
      <c r="X187" s="44"/>
      <c r="Y187" s="4"/>
      <c r="Z187" s="4"/>
      <c r="AA187" s="4"/>
      <c r="AB187" s="4"/>
      <c r="AC187" s="4"/>
      <c r="AD187" s="4"/>
      <c r="AE187" s="4"/>
      <c r="AF187" s="4"/>
      <c r="AG187" s="4"/>
    </row>
    <row r="188">
      <c r="E188" s="4"/>
      <c r="G188" s="56"/>
      <c r="H188" s="56"/>
      <c r="K188" s="24"/>
      <c r="L188" s="25"/>
      <c r="M188" s="24"/>
      <c r="N188" s="22"/>
      <c r="O188" s="25"/>
      <c r="P188" s="24"/>
      <c r="Q188" s="22"/>
      <c r="R188" s="25"/>
      <c r="S188" s="24"/>
      <c r="T188" s="22"/>
      <c r="U188" s="25"/>
      <c r="V188" s="24"/>
      <c r="W188" s="25"/>
      <c r="X188" s="22">
        <f t="shared" ref="X188:X190" si="16">SUM(K188:W188)</f>
        <v>0</v>
      </c>
    </row>
    <row r="189">
      <c r="E189" s="4"/>
      <c r="G189" s="56"/>
      <c r="H189" s="56"/>
      <c r="K189" s="24"/>
      <c r="L189" s="25"/>
      <c r="M189" s="24"/>
      <c r="N189" s="22"/>
      <c r="O189" s="25"/>
      <c r="P189" s="24"/>
      <c r="Q189" s="22"/>
      <c r="R189" s="25"/>
      <c r="S189" s="24"/>
      <c r="T189" s="22"/>
      <c r="U189" s="25"/>
      <c r="V189" s="24"/>
      <c r="W189" s="25"/>
      <c r="X189" s="22">
        <f t="shared" si="16"/>
        <v>0</v>
      </c>
    </row>
    <row r="190">
      <c r="E190" s="4"/>
      <c r="G190" s="56"/>
      <c r="H190" s="56"/>
      <c r="K190" s="24"/>
      <c r="L190" s="25"/>
      <c r="M190" s="24"/>
      <c r="N190" s="22"/>
      <c r="O190" s="25"/>
      <c r="P190" s="24"/>
      <c r="Q190" s="22"/>
      <c r="R190" s="25"/>
      <c r="S190" s="24"/>
      <c r="T190" s="22"/>
      <c r="U190" s="25"/>
      <c r="V190" s="24"/>
      <c r="W190" s="25"/>
      <c r="X190" s="22">
        <f t="shared" si="16"/>
        <v>0</v>
      </c>
    </row>
    <row r="191">
      <c r="E191" s="4"/>
      <c r="G191" s="56"/>
      <c r="H191" s="56"/>
      <c r="K191" s="57"/>
      <c r="L191" s="58"/>
      <c r="M191" s="57"/>
      <c r="N191" s="59"/>
      <c r="O191" s="58"/>
      <c r="P191" s="57"/>
      <c r="Q191" s="59"/>
      <c r="R191" s="58"/>
      <c r="S191" s="57"/>
      <c r="T191" s="59"/>
      <c r="U191" s="58"/>
      <c r="V191" s="57"/>
      <c r="W191" s="58"/>
      <c r="X191" s="22"/>
    </row>
    <row r="192">
      <c r="E192" s="4"/>
      <c r="G192" s="56"/>
      <c r="H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</row>
    <row r="193">
      <c r="E193" s="4"/>
      <c r="G193" s="56"/>
      <c r="H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</row>
    <row r="194">
      <c r="E194" s="4"/>
      <c r="G194" s="56"/>
      <c r="H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</row>
    <row r="195">
      <c r="E195" s="4"/>
      <c r="G195" s="56"/>
      <c r="H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</row>
    <row r="196">
      <c r="E196" s="4"/>
      <c r="G196" s="56"/>
      <c r="H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</row>
    <row r="197">
      <c r="E197" s="4"/>
      <c r="G197" s="56"/>
      <c r="H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</row>
    <row r="198">
      <c r="E198" s="4"/>
      <c r="G198" s="56"/>
      <c r="H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</row>
    <row r="199">
      <c r="E199" s="4"/>
      <c r="G199" s="56"/>
      <c r="H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</row>
    <row r="200">
      <c r="E200" s="4"/>
      <c r="G200" s="56"/>
      <c r="H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</row>
    <row r="201">
      <c r="E201" s="4"/>
      <c r="G201" s="56"/>
      <c r="H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</row>
    <row r="202">
      <c r="E202" s="4"/>
      <c r="G202" s="56"/>
      <c r="H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</row>
    <row r="203">
      <c r="E203" s="4"/>
      <c r="G203" s="56"/>
      <c r="H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</row>
    <row r="204">
      <c r="E204" s="4"/>
      <c r="G204" s="56"/>
      <c r="H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</row>
    <row r="205">
      <c r="E205" s="4"/>
      <c r="G205" s="56"/>
      <c r="H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</row>
    <row r="206">
      <c r="E206" s="4"/>
      <c r="G206" s="56"/>
      <c r="H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</row>
    <row r="207">
      <c r="E207" s="4"/>
      <c r="G207" s="56"/>
      <c r="H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</row>
    <row r="208">
      <c r="E208" s="4"/>
      <c r="G208" s="56"/>
      <c r="H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</row>
    <row r="209">
      <c r="E209" s="4"/>
      <c r="G209" s="56"/>
      <c r="H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</row>
    <row r="210">
      <c r="E210" s="4"/>
      <c r="G210" s="56"/>
      <c r="H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</row>
    <row r="211">
      <c r="E211" s="4"/>
      <c r="G211" s="56"/>
      <c r="H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</row>
    <row r="212">
      <c r="E212" s="4"/>
      <c r="G212" s="56"/>
      <c r="H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</row>
    <row r="213">
      <c r="E213" s="4"/>
      <c r="G213" s="56"/>
      <c r="H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</row>
    <row r="214">
      <c r="E214" s="4"/>
      <c r="G214" s="56"/>
      <c r="H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</row>
    <row r="215">
      <c r="E215" s="4"/>
      <c r="G215" s="56"/>
      <c r="H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</row>
    <row r="216">
      <c r="E216" s="4"/>
      <c r="G216" s="56"/>
      <c r="H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</row>
    <row r="217">
      <c r="E217" s="4"/>
      <c r="G217" s="56"/>
      <c r="H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</row>
    <row r="218">
      <c r="E218" s="4"/>
      <c r="G218" s="56"/>
      <c r="H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</row>
    <row r="219">
      <c r="E219" s="4"/>
      <c r="G219" s="56"/>
      <c r="H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</row>
    <row r="220">
      <c r="E220" s="4"/>
      <c r="G220" s="56"/>
      <c r="H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</row>
    <row r="221">
      <c r="E221" s="4"/>
      <c r="G221" s="56"/>
      <c r="H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</row>
    <row r="222">
      <c r="E222" s="4"/>
      <c r="G222" s="56"/>
      <c r="H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</row>
    <row r="223">
      <c r="E223" s="4"/>
      <c r="G223" s="56"/>
      <c r="H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</row>
    <row r="224">
      <c r="E224" s="4"/>
      <c r="G224" s="56"/>
      <c r="H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</row>
    <row r="225">
      <c r="E225" s="4"/>
      <c r="G225" s="56"/>
      <c r="H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</row>
    <row r="226">
      <c r="E226" s="4"/>
      <c r="G226" s="56"/>
      <c r="H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</row>
    <row r="227">
      <c r="E227" s="4"/>
      <c r="G227" s="56"/>
      <c r="H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</row>
    <row r="228">
      <c r="E228" s="4"/>
      <c r="G228" s="56"/>
      <c r="H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</row>
    <row r="229">
      <c r="E229" s="4"/>
      <c r="G229" s="56"/>
      <c r="H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</row>
    <row r="230">
      <c r="E230" s="4"/>
      <c r="G230" s="56"/>
      <c r="H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</row>
    <row r="231">
      <c r="E231" s="4"/>
      <c r="G231" s="56"/>
      <c r="H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</row>
    <row r="232">
      <c r="E232" s="4"/>
      <c r="G232" s="56"/>
      <c r="H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</row>
    <row r="233">
      <c r="E233" s="4"/>
      <c r="G233" s="56"/>
      <c r="H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</row>
    <row r="234">
      <c r="E234" s="4"/>
      <c r="G234" s="56"/>
      <c r="H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</row>
    <row r="235">
      <c r="E235" s="4"/>
      <c r="G235" s="56"/>
      <c r="H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</row>
    <row r="236">
      <c r="E236" s="4"/>
      <c r="G236" s="56"/>
      <c r="H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</row>
    <row r="237">
      <c r="E237" s="4"/>
      <c r="G237" s="56"/>
      <c r="H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</row>
    <row r="238">
      <c r="E238" s="4"/>
      <c r="G238" s="56"/>
      <c r="H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</row>
    <row r="239">
      <c r="E239" s="4"/>
      <c r="G239" s="56"/>
      <c r="H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</row>
    <row r="240">
      <c r="E240" s="4"/>
      <c r="G240" s="56"/>
      <c r="H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</row>
    <row r="241">
      <c r="E241" s="4"/>
      <c r="G241" s="56"/>
      <c r="H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</row>
    <row r="242">
      <c r="E242" s="4"/>
      <c r="G242" s="56"/>
      <c r="H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</row>
    <row r="243">
      <c r="E243" s="4"/>
      <c r="G243" s="56"/>
      <c r="H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</row>
    <row r="244">
      <c r="E244" s="4"/>
      <c r="G244" s="56"/>
      <c r="H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</row>
    <row r="245">
      <c r="E245" s="4"/>
      <c r="G245" s="56"/>
      <c r="H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</row>
    <row r="246">
      <c r="E246" s="4"/>
      <c r="G246" s="56"/>
      <c r="H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</row>
    <row r="247">
      <c r="E247" s="4"/>
      <c r="G247" s="56"/>
      <c r="H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</row>
    <row r="248">
      <c r="E248" s="4"/>
      <c r="G248" s="56"/>
      <c r="H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</row>
    <row r="249">
      <c r="E249" s="4"/>
      <c r="G249" s="56"/>
      <c r="H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</row>
    <row r="250">
      <c r="E250" s="4"/>
      <c r="G250" s="56"/>
      <c r="H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</row>
    <row r="251">
      <c r="E251" s="4"/>
      <c r="G251" s="56"/>
      <c r="H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</row>
    <row r="252">
      <c r="E252" s="4"/>
      <c r="G252" s="56"/>
      <c r="H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</row>
    <row r="253">
      <c r="E253" s="4"/>
      <c r="G253" s="56"/>
      <c r="H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</row>
    <row r="254">
      <c r="E254" s="4"/>
      <c r="G254" s="56"/>
      <c r="H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</row>
    <row r="255">
      <c r="E255" s="4"/>
      <c r="G255" s="56"/>
      <c r="H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</row>
    <row r="256">
      <c r="E256" s="4"/>
      <c r="G256" s="56"/>
      <c r="H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</row>
    <row r="257">
      <c r="E257" s="4"/>
      <c r="G257" s="56"/>
      <c r="H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</row>
    <row r="258">
      <c r="E258" s="4"/>
      <c r="G258" s="56"/>
      <c r="H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</row>
    <row r="259">
      <c r="E259" s="4"/>
      <c r="G259" s="56"/>
      <c r="H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</row>
    <row r="260">
      <c r="E260" s="4"/>
      <c r="G260" s="56"/>
      <c r="H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</row>
    <row r="261">
      <c r="E261" s="4"/>
      <c r="G261" s="56"/>
      <c r="H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</row>
    <row r="262">
      <c r="E262" s="4"/>
      <c r="G262" s="56"/>
      <c r="H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</row>
    <row r="263">
      <c r="E263" s="4"/>
      <c r="G263" s="56"/>
      <c r="H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</row>
    <row r="264">
      <c r="E264" s="4"/>
      <c r="G264" s="56"/>
      <c r="H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</row>
    <row r="265">
      <c r="E265" s="4"/>
      <c r="G265" s="56"/>
      <c r="H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</row>
    <row r="266">
      <c r="E266" s="4"/>
      <c r="G266" s="56"/>
      <c r="H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</row>
    <row r="267">
      <c r="E267" s="4"/>
      <c r="G267" s="56"/>
      <c r="H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</row>
    <row r="268">
      <c r="E268" s="4"/>
      <c r="G268" s="56"/>
      <c r="H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</row>
    <row r="269">
      <c r="E269" s="4"/>
      <c r="G269" s="56"/>
      <c r="H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</row>
    <row r="270">
      <c r="E270" s="4"/>
      <c r="G270" s="56"/>
      <c r="H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</row>
    <row r="271">
      <c r="E271" s="4"/>
      <c r="G271" s="56"/>
      <c r="H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</row>
    <row r="272">
      <c r="E272" s="4"/>
      <c r="G272" s="56"/>
      <c r="H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</row>
    <row r="273">
      <c r="E273" s="4"/>
      <c r="G273" s="56"/>
      <c r="H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</row>
    <row r="274">
      <c r="E274" s="4"/>
      <c r="G274" s="56"/>
      <c r="H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</row>
    <row r="275">
      <c r="E275" s="4"/>
      <c r="G275" s="56"/>
      <c r="H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</row>
    <row r="276">
      <c r="E276" s="4"/>
      <c r="G276" s="56"/>
      <c r="H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</row>
    <row r="277">
      <c r="E277" s="4"/>
      <c r="G277" s="56"/>
      <c r="H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</row>
    <row r="278">
      <c r="E278" s="4"/>
      <c r="G278" s="56"/>
      <c r="H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</row>
    <row r="279">
      <c r="E279" s="4"/>
      <c r="G279" s="56"/>
      <c r="H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</row>
    <row r="280">
      <c r="E280" s="4"/>
      <c r="G280" s="56"/>
      <c r="H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</row>
    <row r="281">
      <c r="E281" s="4"/>
      <c r="G281" s="56"/>
      <c r="H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</row>
    <row r="282">
      <c r="E282" s="4"/>
      <c r="G282" s="56"/>
      <c r="H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</row>
    <row r="283">
      <c r="E283" s="4"/>
      <c r="G283" s="56"/>
      <c r="H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</row>
    <row r="284">
      <c r="E284" s="4"/>
      <c r="G284" s="56"/>
      <c r="H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</row>
    <row r="285">
      <c r="E285" s="4"/>
      <c r="G285" s="56"/>
      <c r="H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</row>
    <row r="286">
      <c r="E286" s="4"/>
      <c r="G286" s="56"/>
      <c r="H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</row>
    <row r="287">
      <c r="E287" s="4"/>
      <c r="G287" s="56"/>
      <c r="H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</row>
    <row r="288">
      <c r="E288" s="4"/>
      <c r="G288" s="56"/>
      <c r="H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</row>
    <row r="289">
      <c r="E289" s="4"/>
      <c r="G289" s="56"/>
      <c r="H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</row>
    <row r="290">
      <c r="E290" s="4"/>
      <c r="G290" s="56"/>
      <c r="H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</row>
    <row r="291">
      <c r="E291" s="4"/>
      <c r="G291" s="56"/>
      <c r="H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</row>
    <row r="292">
      <c r="E292" s="4"/>
      <c r="G292" s="56"/>
      <c r="H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</row>
    <row r="293">
      <c r="E293" s="4"/>
      <c r="G293" s="56"/>
      <c r="H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</row>
    <row r="294">
      <c r="E294" s="4"/>
      <c r="G294" s="56"/>
      <c r="H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</row>
    <row r="295">
      <c r="E295" s="4"/>
      <c r="G295" s="56"/>
      <c r="H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</row>
    <row r="296">
      <c r="E296" s="4"/>
      <c r="G296" s="56"/>
      <c r="H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</row>
    <row r="297">
      <c r="E297" s="4"/>
      <c r="G297" s="56"/>
      <c r="H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</row>
    <row r="298">
      <c r="E298" s="4"/>
      <c r="G298" s="56"/>
      <c r="H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</row>
    <row r="299">
      <c r="E299" s="4"/>
      <c r="G299" s="56"/>
      <c r="H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</row>
    <row r="300">
      <c r="E300" s="4"/>
      <c r="G300" s="56"/>
      <c r="H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</row>
    <row r="301">
      <c r="E301" s="4"/>
      <c r="G301" s="56"/>
      <c r="H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</row>
    <row r="302">
      <c r="E302" s="4"/>
      <c r="G302" s="56"/>
      <c r="H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</row>
    <row r="303">
      <c r="E303" s="4"/>
      <c r="G303" s="56"/>
      <c r="H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</row>
    <row r="304">
      <c r="E304" s="4"/>
      <c r="G304" s="56"/>
      <c r="H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</row>
    <row r="305">
      <c r="E305" s="4"/>
      <c r="G305" s="56"/>
      <c r="H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</row>
    <row r="306">
      <c r="E306" s="4"/>
      <c r="G306" s="56"/>
      <c r="H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</row>
    <row r="307">
      <c r="E307" s="4"/>
      <c r="G307" s="56"/>
      <c r="H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</row>
    <row r="308">
      <c r="E308" s="4"/>
      <c r="G308" s="56"/>
      <c r="H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</row>
    <row r="309">
      <c r="E309" s="4"/>
      <c r="G309" s="56"/>
      <c r="H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</row>
    <row r="310">
      <c r="E310" s="4"/>
      <c r="G310" s="56"/>
      <c r="H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</row>
    <row r="311">
      <c r="E311" s="4"/>
      <c r="G311" s="56"/>
      <c r="H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</row>
    <row r="312">
      <c r="E312" s="4"/>
      <c r="G312" s="56"/>
      <c r="H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</row>
    <row r="313">
      <c r="E313" s="4"/>
      <c r="G313" s="56"/>
      <c r="H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</row>
    <row r="314">
      <c r="E314" s="4"/>
      <c r="G314" s="56"/>
      <c r="H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</row>
    <row r="315">
      <c r="E315" s="4"/>
      <c r="G315" s="56"/>
      <c r="H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</row>
    <row r="316">
      <c r="E316" s="4"/>
      <c r="G316" s="56"/>
      <c r="H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</row>
    <row r="317">
      <c r="E317" s="4"/>
      <c r="G317" s="56"/>
      <c r="H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</row>
    <row r="318">
      <c r="E318" s="4"/>
      <c r="G318" s="56"/>
      <c r="H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</row>
    <row r="319">
      <c r="E319" s="4"/>
      <c r="G319" s="56"/>
      <c r="H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</row>
    <row r="320">
      <c r="E320" s="4"/>
      <c r="G320" s="56"/>
      <c r="H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</row>
    <row r="321">
      <c r="E321" s="4"/>
      <c r="G321" s="56"/>
      <c r="H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</row>
    <row r="322">
      <c r="E322" s="4"/>
      <c r="G322" s="56"/>
      <c r="H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</row>
    <row r="323">
      <c r="E323" s="4"/>
      <c r="G323" s="56"/>
      <c r="H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</row>
    <row r="324">
      <c r="E324" s="4"/>
      <c r="G324" s="56"/>
      <c r="H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</row>
    <row r="325">
      <c r="E325" s="4"/>
      <c r="G325" s="56"/>
      <c r="H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</row>
    <row r="326">
      <c r="E326" s="4"/>
      <c r="G326" s="56"/>
      <c r="H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</row>
    <row r="327">
      <c r="E327" s="4"/>
      <c r="G327" s="56"/>
      <c r="H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</row>
    <row r="328">
      <c r="E328" s="4"/>
      <c r="G328" s="56"/>
      <c r="H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</row>
    <row r="329">
      <c r="E329" s="4"/>
      <c r="G329" s="56"/>
      <c r="H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</row>
    <row r="330">
      <c r="E330" s="4"/>
      <c r="G330" s="56"/>
      <c r="H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</row>
    <row r="331">
      <c r="E331" s="4"/>
      <c r="G331" s="56"/>
      <c r="H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</row>
    <row r="332">
      <c r="E332" s="4"/>
      <c r="G332" s="56"/>
      <c r="H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</row>
    <row r="333">
      <c r="E333" s="4"/>
      <c r="G333" s="56"/>
      <c r="H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</row>
    <row r="334">
      <c r="E334" s="4"/>
      <c r="G334" s="56"/>
      <c r="H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</row>
    <row r="335">
      <c r="E335" s="4"/>
      <c r="G335" s="56"/>
      <c r="H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</row>
    <row r="336">
      <c r="E336" s="4"/>
      <c r="G336" s="56"/>
      <c r="H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</row>
    <row r="337">
      <c r="E337" s="4"/>
      <c r="G337" s="56"/>
      <c r="H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</row>
    <row r="338">
      <c r="E338" s="4"/>
      <c r="G338" s="56"/>
      <c r="H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</row>
    <row r="339">
      <c r="E339" s="4"/>
      <c r="G339" s="56"/>
      <c r="H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</row>
    <row r="340">
      <c r="E340" s="4"/>
      <c r="G340" s="56"/>
      <c r="H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</row>
    <row r="341">
      <c r="E341" s="4"/>
      <c r="G341" s="56"/>
      <c r="H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</row>
    <row r="342">
      <c r="E342" s="4"/>
      <c r="G342" s="56"/>
      <c r="H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</row>
    <row r="343">
      <c r="E343" s="4"/>
      <c r="G343" s="56"/>
      <c r="H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</row>
    <row r="344">
      <c r="E344" s="4"/>
      <c r="G344" s="56"/>
      <c r="H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</row>
    <row r="345">
      <c r="E345" s="4"/>
      <c r="G345" s="56"/>
      <c r="H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</row>
    <row r="346">
      <c r="E346" s="4"/>
      <c r="G346" s="56"/>
      <c r="H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</row>
    <row r="347">
      <c r="E347" s="4"/>
      <c r="G347" s="56"/>
      <c r="H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</row>
    <row r="348">
      <c r="E348" s="4"/>
      <c r="G348" s="56"/>
      <c r="H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</row>
    <row r="349">
      <c r="E349" s="4"/>
      <c r="G349" s="56"/>
      <c r="H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</row>
    <row r="350">
      <c r="E350" s="4"/>
      <c r="G350" s="56"/>
      <c r="H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</row>
    <row r="351">
      <c r="E351" s="4"/>
      <c r="G351" s="56"/>
      <c r="H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</row>
    <row r="352">
      <c r="E352" s="4"/>
      <c r="G352" s="56"/>
      <c r="H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</row>
    <row r="353">
      <c r="E353" s="4"/>
      <c r="G353" s="56"/>
      <c r="H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</row>
    <row r="354">
      <c r="E354" s="4"/>
      <c r="G354" s="56"/>
      <c r="H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</row>
    <row r="355">
      <c r="E355" s="4"/>
      <c r="G355" s="56"/>
      <c r="H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</row>
    <row r="356">
      <c r="E356" s="4"/>
      <c r="G356" s="56"/>
      <c r="H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</row>
    <row r="357">
      <c r="E357" s="4"/>
      <c r="G357" s="56"/>
      <c r="H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</row>
    <row r="358">
      <c r="E358" s="4"/>
      <c r="G358" s="56"/>
      <c r="H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</row>
    <row r="359">
      <c r="E359" s="4"/>
      <c r="G359" s="56"/>
      <c r="H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</row>
    <row r="360">
      <c r="E360" s="4"/>
      <c r="G360" s="56"/>
      <c r="H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</row>
    <row r="361">
      <c r="E361" s="4"/>
      <c r="G361" s="56"/>
      <c r="H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</row>
    <row r="362">
      <c r="E362" s="4"/>
      <c r="G362" s="56"/>
      <c r="H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</row>
    <row r="363">
      <c r="E363" s="4"/>
      <c r="G363" s="56"/>
      <c r="H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</row>
    <row r="364">
      <c r="E364" s="4"/>
      <c r="G364" s="56"/>
      <c r="H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</row>
    <row r="365">
      <c r="E365" s="4"/>
      <c r="G365" s="56"/>
      <c r="H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</row>
    <row r="366">
      <c r="E366" s="4"/>
      <c r="G366" s="56"/>
      <c r="H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</row>
    <row r="367">
      <c r="E367" s="4"/>
      <c r="G367" s="56"/>
      <c r="H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</row>
    <row r="368">
      <c r="E368" s="4"/>
      <c r="G368" s="56"/>
      <c r="H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</row>
    <row r="369">
      <c r="E369" s="4"/>
      <c r="G369" s="56"/>
      <c r="H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</row>
    <row r="370">
      <c r="E370" s="4"/>
      <c r="G370" s="56"/>
      <c r="H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</row>
    <row r="371">
      <c r="E371" s="4"/>
      <c r="G371" s="56"/>
      <c r="H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</row>
    <row r="372">
      <c r="E372" s="4"/>
      <c r="G372" s="56"/>
      <c r="H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</row>
    <row r="373">
      <c r="E373" s="4"/>
      <c r="G373" s="56"/>
      <c r="H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</row>
    <row r="374">
      <c r="E374" s="4"/>
      <c r="G374" s="56"/>
      <c r="H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</row>
    <row r="375">
      <c r="E375" s="4"/>
      <c r="G375" s="56"/>
      <c r="H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</row>
    <row r="376">
      <c r="E376" s="4"/>
      <c r="G376" s="56"/>
      <c r="H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</row>
    <row r="377">
      <c r="E377" s="4"/>
      <c r="G377" s="56"/>
      <c r="H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</row>
    <row r="378">
      <c r="E378" s="4"/>
      <c r="G378" s="56"/>
      <c r="H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</row>
    <row r="379">
      <c r="E379" s="4"/>
      <c r="G379" s="56"/>
      <c r="H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</row>
    <row r="380">
      <c r="E380" s="4"/>
      <c r="G380" s="56"/>
      <c r="H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</row>
    <row r="381">
      <c r="E381" s="4"/>
      <c r="G381" s="56"/>
      <c r="H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</row>
    <row r="382">
      <c r="E382" s="4"/>
      <c r="G382" s="56"/>
      <c r="H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</row>
    <row r="383">
      <c r="E383" s="4"/>
      <c r="G383" s="56"/>
      <c r="H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</row>
    <row r="384">
      <c r="E384" s="4"/>
      <c r="G384" s="56"/>
      <c r="H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</row>
    <row r="385">
      <c r="E385" s="4"/>
      <c r="G385" s="56"/>
      <c r="H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</row>
    <row r="386">
      <c r="E386" s="4"/>
      <c r="G386" s="56"/>
      <c r="H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</row>
    <row r="387">
      <c r="E387" s="4"/>
      <c r="G387" s="56"/>
      <c r="H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</row>
    <row r="388">
      <c r="E388" s="4"/>
      <c r="G388" s="56"/>
      <c r="H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</row>
    <row r="389">
      <c r="E389" s="4"/>
      <c r="G389" s="56"/>
      <c r="H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</row>
    <row r="390">
      <c r="E390" s="4"/>
      <c r="G390" s="56"/>
      <c r="H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</row>
    <row r="391">
      <c r="E391" s="4"/>
      <c r="G391" s="56"/>
      <c r="H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</row>
    <row r="392">
      <c r="E392" s="4"/>
      <c r="G392" s="56"/>
      <c r="H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</row>
    <row r="393">
      <c r="E393" s="4"/>
      <c r="G393" s="56"/>
      <c r="H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</row>
    <row r="394">
      <c r="E394" s="4"/>
      <c r="G394" s="56"/>
      <c r="H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</row>
    <row r="395">
      <c r="E395" s="4"/>
      <c r="G395" s="56"/>
      <c r="H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</row>
    <row r="396">
      <c r="E396" s="4"/>
      <c r="G396" s="56"/>
      <c r="H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</row>
    <row r="397">
      <c r="E397" s="4"/>
      <c r="G397" s="56"/>
      <c r="H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</row>
    <row r="398">
      <c r="E398" s="4"/>
      <c r="G398" s="56"/>
      <c r="H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</row>
    <row r="399">
      <c r="E399" s="4"/>
      <c r="G399" s="56"/>
      <c r="H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</row>
    <row r="400">
      <c r="E400" s="4"/>
      <c r="G400" s="56"/>
      <c r="H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</row>
    <row r="401">
      <c r="E401" s="4"/>
      <c r="G401" s="56"/>
      <c r="H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</row>
    <row r="402">
      <c r="E402" s="4"/>
      <c r="G402" s="56"/>
      <c r="H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</row>
    <row r="403">
      <c r="E403" s="4"/>
      <c r="G403" s="56"/>
      <c r="H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</row>
    <row r="404">
      <c r="E404" s="4"/>
      <c r="G404" s="56"/>
      <c r="H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</row>
    <row r="405">
      <c r="E405" s="4"/>
      <c r="G405" s="56"/>
      <c r="H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</row>
    <row r="406">
      <c r="E406" s="4"/>
      <c r="G406" s="56"/>
      <c r="H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</row>
    <row r="407">
      <c r="E407" s="4"/>
      <c r="G407" s="56"/>
      <c r="H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</row>
    <row r="408">
      <c r="E408" s="4"/>
      <c r="G408" s="56"/>
      <c r="H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</row>
    <row r="409">
      <c r="E409" s="4"/>
      <c r="G409" s="56"/>
      <c r="H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</row>
    <row r="410">
      <c r="E410" s="4"/>
      <c r="G410" s="56"/>
      <c r="H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</row>
    <row r="411">
      <c r="E411" s="4"/>
      <c r="G411" s="56"/>
      <c r="H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</row>
    <row r="412">
      <c r="E412" s="4"/>
      <c r="G412" s="56"/>
      <c r="H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</row>
    <row r="413">
      <c r="E413" s="4"/>
      <c r="G413" s="56"/>
      <c r="H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</row>
    <row r="414">
      <c r="E414" s="4"/>
      <c r="G414" s="56"/>
      <c r="H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</row>
    <row r="415">
      <c r="E415" s="4"/>
      <c r="G415" s="56"/>
      <c r="H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</row>
    <row r="416">
      <c r="E416" s="4"/>
      <c r="G416" s="56"/>
      <c r="H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</row>
    <row r="417">
      <c r="E417" s="4"/>
      <c r="G417" s="56"/>
      <c r="H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</row>
    <row r="418">
      <c r="E418" s="4"/>
      <c r="G418" s="56"/>
      <c r="H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</row>
    <row r="419">
      <c r="E419" s="4"/>
      <c r="G419" s="56"/>
      <c r="H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</row>
    <row r="420">
      <c r="E420" s="4"/>
      <c r="G420" s="56"/>
      <c r="H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</row>
    <row r="421">
      <c r="E421" s="4"/>
      <c r="G421" s="56"/>
      <c r="H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</row>
    <row r="422">
      <c r="E422" s="4"/>
      <c r="G422" s="56"/>
      <c r="H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</row>
    <row r="423">
      <c r="E423" s="4"/>
      <c r="G423" s="56"/>
      <c r="H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</row>
    <row r="424">
      <c r="E424" s="4"/>
      <c r="G424" s="56"/>
      <c r="H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</row>
    <row r="425">
      <c r="E425" s="4"/>
      <c r="G425" s="56"/>
      <c r="H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</row>
    <row r="426">
      <c r="E426" s="4"/>
      <c r="G426" s="56"/>
      <c r="H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</row>
    <row r="427">
      <c r="E427" s="4"/>
      <c r="G427" s="56"/>
      <c r="H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</row>
    <row r="428">
      <c r="E428" s="4"/>
      <c r="G428" s="56"/>
      <c r="H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</row>
    <row r="429">
      <c r="E429" s="4"/>
      <c r="G429" s="56"/>
      <c r="H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</row>
    <row r="430">
      <c r="E430" s="4"/>
      <c r="G430" s="56"/>
      <c r="H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</row>
    <row r="431">
      <c r="E431" s="4"/>
      <c r="G431" s="56"/>
      <c r="H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</row>
    <row r="432">
      <c r="E432" s="4"/>
      <c r="G432" s="56"/>
      <c r="H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</row>
    <row r="433">
      <c r="E433" s="4"/>
      <c r="G433" s="56"/>
      <c r="H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</row>
    <row r="434">
      <c r="E434" s="4"/>
      <c r="G434" s="56"/>
      <c r="H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</row>
    <row r="435">
      <c r="E435" s="4"/>
      <c r="G435" s="56"/>
      <c r="H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</row>
    <row r="436">
      <c r="E436" s="4"/>
      <c r="G436" s="56"/>
      <c r="H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</row>
    <row r="437">
      <c r="E437" s="4"/>
      <c r="G437" s="56"/>
      <c r="H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</row>
    <row r="438">
      <c r="E438" s="4"/>
      <c r="G438" s="56"/>
      <c r="H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</row>
    <row r="439">
      <c r="E439" s="4"/>
      <c r="G439" s="56"/>
      <c r="H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</row>
    <row r="440">
      <c r="E440" s="4"/>
      <c r="G440" s="56"/>
      <c r="H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</row>
    <row r="441">
      <c r="E441" s="4"/>
      <c r="G441" s="56"/>
      <c r="H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</row>
    <row r="442">
      <c r="E442" s="4"/>
      <c r="G442" s="56"/>
      <c r="H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</row>
    <row r="443">
      <c r="E443" s="4"/>
      <c r="G443" s="56"/>
      <c r="H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</row>
    <row r="444">
      <c r="E444" s="4"/>
      <c r="G444" s="56"/>
      <c r="H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</row>
    <row r="445">
      <c r="E445" s="4"/>
      <c r="G445" s="56"/>
      <c r="H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</row>
    <row r="446">
      <c r="E446" s="4"/>
      <c r="G446" s="56"/>
      <c r="H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</row>
    <row r="447">
      <c r="E447" s="4"/>
      <c r="G447" s="56"/>
      <c r="H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</row>
    <row r="448">
      <c r="E448" s="4"/>
      <c r="G448" s="56"/>
      <c r="H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</row>
    <row r="449">
      <c r="E449" s="4"/>
      <c r="G449" s="56"/>
      <c r="H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</row>
    <row r="450">
      <c r="E450" s="4"/>
      <c r="G450" s="56"/>
      <c r="H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</row>
    <row r="451">
      <c r="E451" s="4"/>
      <c r="G451" s="56"/>
      <c r="H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</row>
    <row r="452">
      <c r="E452" s="4"/>
      <c r="G452" s="56"/>
      <c r="H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</row>
    <row r="453">
      <c r="E453" s="4"/>
      <c r="G453" s="56"/>
      <c r="H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</row>
    <row r="454">
      <c r="E454" s="4"/>
      <c r="G454" s="56"/>
      <c r="H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</row>
    <row r="455">
      <c r="E455" s="4"/>
      <c r="G455" s="56"/>
      <c r="H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</row>
    <row r="456">
      <c r="E456" s="4"/>
      <c r="G456" s="56"/>
      <c r="H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</row>
    <row r="457">
      <c r="E457" s="4"/>
      <c r="G457" s="56"/>
      <c r="H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</row>
    <row r="458">
      <c r="E458" s="4"/>
      <c r="G458" s="56"/>
      <c r="H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</row>
    <row r="459">
      <c r="E459" s="4"/>
      <c r="G459" s="56"/>
      <c r="H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</row>
    <row r="460">
      <c r="E460" s="4"/>
      <c r="G460" s="56"/>
      <c r="H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</row>
    <row r="461">
      <c r="E461" s="4"/>
      <c r="G461" s="56"/>
      <c r="H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</row>
    <row r="462">
      <c r="E462" s="4"/>
      <c r="G462" s="56"/>
      <c r="H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</row>
    <row r="463">
      <c r="E463" s="4"/>
      <c r="G463" s="56"/>
      <c r="H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</row>
    <row r="464">
      <c r="E464" s="4"/>
      <c r="G464" s="56"/>
      <c r="H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</row>
    <row r="465">
      <c r="E465" s="4"/>
      <c r="G465" s="56"/>
      <c r="H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</row>
    <row r="466">
      <c r="E466" s="4"/>
      <c r="G466" s="56"/>
      <c r="H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</row>
    <row r="467">
      <c r="E467" s="4"/>
      <c r="G467" s="56"/>
      <c r="H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</row>
    <row r="468">
      <c r="E468" s="4"/>
      <c r="G468" s="56"/>
      <c r="H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</row>
    <row r="469">
      <c r="E469" s="4"/>
      <c r="G469" s="56"/>
      <c r="H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</row>
    <row r="470">
      <c r="E470" s="4"/>
      <c r="G470" s="56"/>
      <c r="H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</row>
    <row r="471">
      <c r="E471" s="4"/>
      <c r="G471" s="56"/>
      <c r="H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</row>
    <row r="472">
      <c r="E472" s="4"/>
      <c r="G472" s="56"/>
      <c r="H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</row>
    <row r="473">
      <c r="E473" s="4"/>
      <c r="G473" s="56"/>
      <c r="H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</row>
    <row r="474">
      <c r="E474" s="4"/>
      <c r="G474" s="56"/>
      <c r="H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</row>
    <row r="475">
      <c r="E475" s="4"/>
      <c r="G475" s="56"/>
      <c r="H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</row>
    <row r="476">
      <c r="E476" s="4"/>
      <c r="G476" s="56"/>
      <c r="H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</row>
    <row r="477">
      <c r="E477" s="4"/>
      <c r="G477" s="56"/>
      <c r="H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</row>
    <row r="478">
      <c r="E478" s="4"/>
      <c r="G478" s="56"/>
      <c r="H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</row>
    <row r="479">
      <c r="E479" s="4"/>
      <c r="G479" s="56"/>
      <c r="H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</row>
    <row r="480">
      <c r="E480" s="4"/>
      <c r="G480" s="56"/>
      <c r="H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</row>
    <row r="481">
      <c r="E481" s="4"/>
      <c r="G481" s="56"/>
      <c r="H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</row>
    <row r="482">
      <c r="E482" s="4"/>
      <c r="G482" s="56"/>
      <c r="H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</row>
    <row r="483">
      <c r="E483" s="4"/>
      <c r="G483" s="56"/>
      <c r="H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</row>
    <row r="484">
      <c r="E484" s="4"/>
      <c r="G484" s="56"/>
      <c r="H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</row>
    <row r="485">
      <c r="E485" s="4"/>
      <c r="G485" s="56"/>
      <c r="H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</row>
    <row r="486">
      <c r="E486" s="4"/>
      <c r="G486" s="56"/>
      <c r="H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</row>
    <row r="487">
      <c r="E487" s="4"/>
      <c r="G487" s="56"/>
      <c r="H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</row>
    <row r="488">
      <c r="E488" s="4"/>
      <c r="G488" s="56"/>
      <c r="H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</row>
    <row r="489">
      <c r="E489" s="4"/>
      <c r="G489" s="56"/>
      <c r="H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</row>
    <row r="490">
      <c r="E490" s="4"/>
      <c r="G490" s="56"/>
      <c r="H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</row>
    <row r="491">
      <c r="E491" s="4"/>
      <c r="G491" s="56"/>
      <c r="H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</row>
    <row r="492">
      <c r="E492" s="4"/>
      <c r="G492" s="56"/>
      <c r="H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</row>
    <row r="493">
      <c r="E493" s="4"/>
      <c r="G493" s="56"/>
      <c r="H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</row>
    <row r="494">
      <c r="E494" s="4"/>
      <c r="G494" s="56"/>
      <c r="H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</row>
    <row r="495">
      <c r="E495" s="4"/>
      <c r="G495" s="56"/>
      <c r="H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</row>
    <row r="496">
      <c r="E496" s="4"/>
      <c r="G496" s="56"/>
      <c r="H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</row>
    <row r="497">
      <c r="E497" s="4"/>
      <c r="G497" s="56"/>
      <c r="H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</row>
    <row r="498">
      <c r="E498" s="4"/>
      <c r="G498" s="56"/>
      <c r="H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</row>
    <row r="499">
      <c r="E499" s="4"/>
      <c r="G499" s="56"/>
      <c r="H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</row>
    <row r="500">
      <c r="E500" s="4"/>
      <c r="G500" s="56"/>
      <c r="H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</row>
    <row r="501">
      <c r="E501" s="4"/>
      <c r="G501" s="56"/>
      <c r="H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</row>
    <row r="502">
      <c r="E502" s="4"/>
      <c r="G502" s="56"/>
      <c r="H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</row>
    <row r="503">
      <c r="E503" s="4"/>
      <c r="G503" s="56"/>
      <c r="H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</row>
    <row r="504">
      <c r="E504" s="4"/>
      <c r="G504" s="56"/>
      <c r="H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</row>
    <row r="505">
      <c r="E505" s="4"/>
      <c r="G505" s="56"/>
      <c r="H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</row>
    <row r="506">
      <c r="E506" s="4"/>
      <c r="G506" s="56"/>
      <c r="H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</row>
    <row r="507">
      <c r="E507" s="4"/>
      <c r="G507" s="56"/>
      <c r="H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</row>
    <row r="508">
      <c r="E508" s="4"/>
      <c r="G508" s="56"/>
      <c r="H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</row>
    <row r="509">
      <c r="E509" s="4"/>
      <c r="G509" s="56"/>
      <c r="H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</row>
    <row r="510">
      <c r="E510" s="4"/>
      <c r="G510" s="56"/>
      <c r="H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</row>
    <row r="511">
      <c r="E511" s="4"/>
      <c r="G511" s="56"/>
      <c r="H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</row>
    <row r="512">
      <c r="E512" s="4"/>
      <c r="G512" s="56"/>
      <c r="H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</row>
    <row r="513">
      <c r="E513" s="4"/>
      <c r="G513" s="56"/>
      <c r="H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</row>
    <row r="514">
      <c r="E514" s="4"/>
      <c r="G514" s="56"/>
      <c r="H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</row>
    <row r="515">
      <c r="E515" s="4"/>
      <c r="G515" s="56"/>
      <c r="H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</row>
    <row r="516">
      <c r="E516" s="4"/>
      <c r="G516" s="56"/>
      <c r="H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</row>
    <row r="517">
      <c r="E517" s="4"/>
      <c r="G517" s="56"/>
      <c r="H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</row>
    <row r="518">
      <c r="E518" s="4"/>
      <c r="G518" s="56"/>
      <c r="H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</row>
    <row r="519">
      <c r="E519" s="4"/>
      <c r="G519" s="56"/>
      <c r="H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</row>
    <row r="520">
      <c r="E520" s="4"/>
      <c r="G520" s="56"/>
      <c r="H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</row>
    <row r="521">
      <c r="E521" s="4"/>
      <c r="G521" s="56"/>
      <c r="H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</row>
    <row r="522">
      <c r="E522" s="4"/>
      <c r="G522" s="56"/>
      <c r="H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</row>
    <row r="523">
      <c r="E523" s="4"/>
      <c r="G523" s="56"/>
      <c r="H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</row>
    <row r="524">
      <c r="E524" s="4"/>
      <c r="G524" s="56"/>
      <c r="H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</row>
    <row r="525">
      <c r="E525" s="4"/>
      <c r="G525" s="56"/>
      <c r="H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</row>
    <row r="526">
      <c r="E526" s="4"/>
      <c r="G526" s="56"/>
      <c r="H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</row>
    <row r="527">
      <c r="E527" s="4"/>
      <c r="G527" s="56"/>
      <c r="H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</row>
    <row r="528">
      <c r="E528" s="4"/>
      <c r="G528" s="56"/>
      <c r="H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</row>
    <row r="529">
      <c r="E529" s="4"/>
      <c r="G529" s="56"/>
      <c r="H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</row>
    <row r="530">
      <c r="E530" s="4"/>
      <c r="G530" s="56"/>
      <c r="H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</row>
    <row r="531">
      <c r="E531" s="4"/>
      <c r="G531" s="56"/>
      <c r="H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</row>
    <row r="532">
      <c r="E532" s="4"/>
      <c r="G532" s="56"/>
      <c r="H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</row>
    <row r="533">
      <c r="E533" s="4"/>
      <c r="G533" s="56"/>
      <c r="H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</row>
    <row r="534">
      <c r="E534" s="4"/>
      <c r="G534" s="56"/>
      <c r="H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</row>
    <row r="535">
      <c r="E535" s="4"/>
      <c r="G535" s="56"/>
      <c r="H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</row>
    <row r="536">
      <c r="E536" s="4"/>
      <c r="G536" s="56"/>
      <c r="H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</row>
    <row r="537">
      <c r="E537" s="4"/>
      <c r="G537" s="56"/>
      <c r="H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</row>
    <row r="538">
      <c r="E538" s="4"/>
      <c r="G538" s="56"/>
      <c r="H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</row>
    <row r="539">
      <c r="E539" s="4"/>
      <c r="G539" s="56"/>
      <c r="H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</row>
    <row r="540">
      <c r="E540" s="4"/>
      <c r="G540" s="56"/>
      <c r="H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</row>
    <row r="541">
      <c r="E541" s="4"/>
      <c r="G541" s="56"/>
      <c r="H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</row>
    <row r="542">
      <c r="E542" s="4"/>
      <c r="G542" s="56"/>
      <c r="H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</row>
    <row r="543">
      <c r="E543" s="4"/>
      <c r="G543" s="56"/>
      <c r="H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</row>
    <row r="544">
      <c r="E544" s="4"/>
      <c r="G544" s="56"/>
      <c r="H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</row>
    <row r="545">
      <c r="E545" s="4"/>
      <c r="G545" s="56"/>
      <c r="H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</row>
    <row r="546">
      <c r="E546" s="4"/>
      <c r="G546" s="56"/>
      <c r="H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</row>
    <row r="547">
      <c r="E547" s="4"/>
      <c r="G547" s="56"/>
      <c r="H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</row>
    <row r="548">
      <c r="E548" s="4"/>
      <c r="G548" s="56"/>
      <c r="H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</row>
    <row r="549">
      <c r="E549" s="4"/>
      <c r="G549" s="56"/>
      <c r="H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</row>
    <row r="550">
      <c r="E550" s="4"/>
      <c r="G550" s="56"/>
      <c r="H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</row>
    <row r="551">
      <c r="E551" s="4"/>
      <c r="G551" s="56"/>
      <c r="H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</row>
    <row r="552">
      <c r="E552" s="4"/>
      <c r="G552" s="56"/>
      <c r="H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</row>
    <row r="553">
      <c r="E553" s="4"/>
      <c r="G553" s="56"/>
      <c r="H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</row>
    <row r="554">
      <c r="E554" s="4"/>
      <c r="G554" s="56"/>
      <c r="H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</row>
    <row r="555">
      <c r="E555" s="4"/>
      <c r="G555" s="56"/>
      <c r="H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</row>
    <row r="556">
      <c r="E556" s="4"/>
      <c r="G556" s="56"/>
      <c r="H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</row>
    <row r="557">
      <c r="E557" s="4"/>
      <c r="G557" s="56"/>
      <c r="H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</row>
    <row r="558">
      <c r="E558" s="4"/>
      <c r="G558" s="56"/>
      <c r="H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</row>
    <row r="559">
      <c r="E559" s="4"/>
      <c r="G559" s="56"/>
      <c r="H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</row>
    <row r="560">
      <c r="E560" s="4"/>
      <c r="G560" s="56"/>
      <c r="H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</row>
    <row r="561">
      <c r="E561" s="4"/>
      <c r="G561" s="56"/>
      <c r="H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</row>
    <row r="562">
      <c r="E562" s="4"/>
      <c r="G562" s="56"/>
      <c r="H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</row>
    <row r="563">
      <c r="E563" s="4"/>
      <c r="G563" s="56"/>
      <c r="H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</row>
    <row r="564">
      <c r="E564" s="4"/>
      <c r="G564" s="56"/>
      <c r="H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</row>
    <row r="565">
      <c r="E565" s="4"/>
      <c r="G565" s="56"/>
      <c r="H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</row>
    <row r="566">
      <c r="E566" s="4"/>
      <c r="G566" s="56"/>
      <c r="H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</row>
    <row r="567">
      <c r="E567" s="4"/>
      <c r="G567" s="56"/>
      <c r="H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</row>
    <row r="568">
      <c r="E568" s="4"/>
      <c r="G568" s="56"/>
      <c r="H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</row>
    <row r="569">
      <c r="E569" s="4"/>
      <c r="G569" s="56"/>
      <c r="H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</row>
    <row r="570">
      <c r="E570" s="4"/>
      <c r="G570" s="56"/>
      <c r="H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</row>
    <row r="571">
      <c r="E571" s="4"/>
      <c r="G571" s="56"/>
      <c r="H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</row>
    <row r="572">
      <c r="E572" s="4"/>
      <c r="G572" s="56"/>
      <c r="H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</row>
    <row r="573">
      <c r="E573" s="4"/>
      <c r="G573" s="56"/>
      <c r="H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</row>
    <row r="574">
      <c r="E574" s="4"/>
      <c r="G574" s="56"/>
      <c r="H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</row>
    <row r="575">
      <c r="E575" s="4"/>
      <c r="G575" s="56"/>
      <c r="H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</row>
    <row r="576">
      <c r="E576" s="4"/>
      <c r="G576" s="56"/>
      <c r="H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</row>
    <row r="577">
      <c r="E577" s="4"/>
      <c r="G577" s="56"/>
      <c r="H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</row>
    <row r="578">
      <c r="E578" s="4"/>
      <c r="G578" s="56"/>
      <c r="H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</row>
    <row r="579">
      <c r="E579" s="4"/>
      <c r="G579" s="56"/>
      <c r="H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</row>
    <row r="580">
      <c r="E580" s="4"/>
      <c r="G580" s="56"/>
      <c r="H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</row>
    <row r="581">
      <c r="E581" s="4"/>
      <c r="G581" s="56"/>
      <c r="H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</row>
    <row r="582">
      <c r="E582" s="4"/>
      <c r="G582" s="56"/>
      <c r="H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</row>
    <row r="583">
      <c r="E583" s="4"/>
      <c r="G583" s="56"/>
      <c r="H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</row>
    <row r="584">
      <c r="E584" s="4"/>
      <c r="G584" s="56"/>
      <c r="H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</row>
    <row r="585">
      <c r="E585" s="4"/>
      <c r="G585" s="56"/>
      <c r="H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</row>
    <row r="586">
      <c r="E586" s="4"/>
      <c r="G586" s="56"/>
      <c r="H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</row>
    <row r="587">
      <c r="E587" s="4"/>
      <c r="G587" s="56"/>
      <c r="H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</row>
    <row r="588">
      <c r="E588" s="4"/>
      <c r="G588" s="56"/>
      <c r="H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</row>
    <row r="589">
      <c r="E589" s="4"/>
      <c r="G589" s="56"/>
      <c r="H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</row>
    <row r="590">
      <c r="E590" s="4"/>
      <c r="G590" s="56"/>
      <c r="H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</row>
    <row r="591">
      <c r="E591" s="4"/>
      <c r="G591" s="56"/>
      <c r="H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</row>
    <row r="592">
      <c r="E592" s="4"/>
      <c r="G592" s="56"/>
      <c r="H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</row>
    <row r="593">
      <c r="E593" s="4"/>
      <c r="G593" s="56"/>
      <c r="H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</row>
    <row r="594">
      <c r="E594" s="4"/>
      <c r="G594" s="56"/>
      <c r="H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</row>
    <row r="595">
      <c r="E595" s="4"/>
      <c r="G595" s="56"/>
      <c r="H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</row>
    <row r="596">
      <c r="E596" s="4"/>
      <c r="G596" s="56"/>
      <c r="H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</row>
    <row r="597">
      <c r="E597" s="4"/>
      <c r="G597" s="56"/>
      <c r="H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</row>
    <row r="598">
      <c r="E598" s="4"/>
      <c r="G598" s="56"/>
      <c r="H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</row>
    <row r="599">
      <c r="E599" s="4"/>
      <c r="G599" s="56"/>
      <c r="H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</row>
    <row r="600">
      <c r="E600" s="4"/>
      <c r="G600" s="56"/>
      <c r="H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</row>
    <row r="601">
      <c r="E601" s="4"/>
      <c r="G601" s="56"/>
      <c r="H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</row>
    <row r="602">
      <c r="E602" s="4"/>
      <c r="G602" s="56"/>
      <c r="H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</row>
    <row r="603">
      <c r="E603" s="4"/>
      <c r="G603" s="56"/>
      <c r="H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</row>
    <row r="604">
      <c r="E604" s="4"/>
      <c r="G604" s="56"/>
      <c r="H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</row>
    <row r="605">
      <c r="E605" s="4"/>
      <c r="G605" s="56"/>
      <c r="H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</row>
    <row r="606">
      <c r="E606" s="4"/>
      <c r="G606" s="56"/>
      <c r="H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</row>
    <row r="607">
      <c r="E607" s="4"/>
      <c r="G607" s="56"/>
      <c r="H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</row>
    <row r="608">
      <c r="E608" s="4"/>
      <c r="G608" s="56"/>
      <c r="H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</row>
    <row r="609">
      <c r="E609" s="4"/>
      <c r="G609" s="56"/>
      <c r="H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</row>
    <row r="610">
      <c r="E610" s="4"/>
      <c r="G610" s="56"/>
      <c r="H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</row>
    <row r="611">
      <c r="E611" s="4"/>
      <c r="G611" s="56"/>
      <c r="H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</row>
    <row r="612">
      <c r="E612" s="4"/>
      <c r="G612" s="56"/>
      <c r="H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</row>
    <row r="613">
      <c r="E613" s="4"/>
      <c r="G613" s="56"/>
      <c r="H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</row>
    <row r="614">
      <c r="E614" s="4"/>
      <c r="G614" s="56"/>
      <c r="H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</row>
    <row r="615">
      <c r="E615" s="4"/>
      <c r="G615" s="56"/>
      <c r="H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</row>
    <row r="616">
      <c r="E616" s="4"/>
      <c r="G616" s="56"/>
      <c r="H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</row>
    <row r="617">
      <c r="E617" s="4"/>
      <c r="G617" s="56"/>
      <c r="H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</row>
    <row r="618">
      <c r="E618" s="4"/>
      <c r="G618" s="56"/>
      <c r="H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</row>
    <row r="619">
      <c r="E619" s="4"/>
      <c r="G619" s="56"/>
      <c r="H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</row>
    <row r="620">
      <c r="E620" s="4"/>
      <c r="G620" s="56"/>
      <c r="H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</row>
    <row r="621">
      <c r="E621" s="4"/>
      <c r="G621" s="56"/>
      <c r="H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</row>
    <row r="622">
      <c r="E622" s="4"/>
      <c r="G622" s="56"/>
      <c r="H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</row>
    <row r="623">
      <c r="E623" s="4"/>
      <c r="G623" s="56"/>
      <c r="H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</row>
    <row r="624">
      <c r="E624" s="4"/>
      <c r="G624" s="56"/>
      <c r="H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</row>
    <row r="625">
      <c r="E625" s="4"/>
      <c r="G625" s="56"/>
      <c r="H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</row>
    <row r="626">
      <c r="E626" s="4"/>
      <c r="G626" s="56"/>
      <c r="H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</row>
    <row r="627">
      <c r="E627" s="4"/>
      <c r="G627" s="56"/>
      <c r="H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</row>
    <row r="628">
      <c r="E628" s="4"/>
      <c r="G628" s="56"/>
      <c r="H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</row>
    <row r="629">
      <c r="E629" s="4"/>
      <c r="G629" s="56"/>
      <c r="H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</row>
    <row r="630">
      <c r="E630" s="4"/>
      <c r="G630" s="56"/>
      <c r="H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</row>
    <row r="631">
      <c r="E631" s="4"/>
      <c r="G631" s="56"/>
      <c r="H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</row>
    <row r="632">
      <c r="E632" s="4"/>
      <c r="G632" s="56"/>
      <c r="H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</row>
    <row r="633">
      <c r="E633" s="4"/>
      <c r="G633" s="56"/>
      <c r="H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</row>
    <row r="634">
      <c r="E634" s="4"/>
      <c r="G634" s="56"/>
      <c r="H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</row>
    <row r="635">
      <c r="E635" s="4"/>
      <c r="G635" s="56"/>
      <c r="H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</row>
    <row r="636">
      <c r="E636" s="4"/>
      <c r="G636" s="56"/>
      <c r="H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</row>
    <row r="637">
      <c r="E637" s="4"/>
      <c r="G637" s="56"/>
      <c r="H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</row>
    <row r="638">
      <c r="E638" s="4"/>
      <c r="G638" s="56"/>
      <c r="H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</row>
    <row r="639">
      <c r="E639" s="4"/>
      <c r="G639" s="56"/>
      <c r="H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</row>
    <row r="640">
      <c r="E640" s="4"/>
      <c r="G640" s="56"/>
      <c r="H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</row>
    <row r="641">
      <c r="E641" s="4"/>
      <c r="G641" s="56"/>
      <c r="H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</row>
    <row r="642">
      <c r="E642" s="4"/>
      <c r="G642" s="56"/>
      <c r="H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</row>
    <row r="643">
      <c r="E643" s="4"/>
      <c r="G643" s="56"/>
      <c r="H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</row>
    <row r="644">
      <c r="E644" s="4"/>
      <c r="G644" s="56"/>
      <c r="H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</row>
    <row r="645">
      <c r="E645" s="4"/>
      <c r="G645" s="56"/>
      <c r="H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</row>
    <row r="646">
      <c r="E646" s="4"/>
      <c r="G646" s="56"/>
      <c r="H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</row>
    <row r="647">
      <c r="E647" s="4"/>
      <c r="G647" s="56"/>
      <c r="H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</row>
    <row r="648">
      <c r="E648" s="4"/>
      <c r="G648" s="56"/>
      <c r="H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</row>
    <row r="649">
      <c r="E649" s="4"/>
      <c r="G649" s="56"/>
      <c r="H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</row>
    <row r="650">
      <c r="E650" s="4"/>
      <c r="G650" s="56"/>
      <c r="H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</row>
    <row r="651">
      <c r="E651" s="4"/>
      <c r="G651" s="56"/>
      <c r="H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</row>
    <row r="652">
      <c r="E652" s="4"/>
      <c r="G652" s="56"/>
      <c r="H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</row>
    <row r="653">
      <c r="E653" s="4"/>
      <c r="G653" s="56"/>
      <c r="H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</row>
    <row r="654">
      <c r="E654" s="4"/>
      <c r="G654" s="56"/>
      <c r="H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</row>
    <row r="655">
      <c r="E655" s="4"/>
      <c r="G655" s="56"/>
      <c r="H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</row>
    <row r="656">
      <c r="E656" s="4"/>
      <c r="G656" s="56"/>
      <c r="H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</row>
    <row r="657">
      <c r="E657" s="4"/>
      <c r="G657" s="56"/>
      <c r="H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</row>
    <row r="658">
      <c r="E658" s="4"/>
      <c r="G658" s="56"/>
      <c r="H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</row>
    <row r="659">
      <c r="E659" s="4"/>
      <c r="G659" s="56"/>
      <c r="H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</row>
    <row r="660">
      <c r="E660" s="4"/>
      <c r="G660" s="56"/>
      <c r="H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</row>
    <row r="661">
      <c r="E661" s="4"/>
      <c r="G661" s="56"/>
      <c r="H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</row>
    <row r="662">
      <c r="E662" s="4"/>
      <c r="G662" s="56"/>
      <c r="H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</row>
    <row r="663">
      <c r="E663" s="4"/>
      <c r="G663" s="56"/>
      <c r="H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</row>
    <row r="664">
      <c r="E664" s="4"/>
      <c r="G664" s="56"/>
      <c r="H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</row>
    <row r="665">
      <c r="E665" s="4"/>
      <c r="G665" s="56"/>
      <c r="H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</row>
    <row r="666">
      <c r="E666" s="4"/>
      <c r="G666" s="56"/>
      <c r="H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</row>
    <row r="667">
      <c r="E667" s="4"/>
      <c r="G667" s="56"/>
      <c r="H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</row>
    <row r="668">
      <c r="E668" s="4"/>
      <c r="G668" s="56"/>
      <c r="H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</row>
    <row r="669">
      <c r="E669" s="4"/>
      <c r="G669" s="56"/>
      <c r="H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</row>
    <row r="670">
      <c r="E670" s="4"/>
      <c r="G670" s="56"/>
      <c r="H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</row>
    <row r="671">
      <c r="E671" s="4"/>
      <c r="G671" s="56"/>
      <c r="H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</row>
    <row r="672">
      <c r="E672" s="4"/>
      <c r="G672" s="56"/>
      <c r="H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</row>
    <row r="673">
      <c r="E673" s="4"/>
      <c r="G673" s="56"/>
      <c r="H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</row>
    <row r="674">
      <c r="E674" s="4"/>
      <c r="G674" s="56"/>
      <c r="H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</row>
    <row r="675">
      <c r="E675" s="4"/>
      <c r="G675" s="56"/>
      <c r="H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</row>
    <row r="676">
      <c r="E676" s="4"/>
      <c r="G676" s="56"/>
      <c r="H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</row>
    <row r="677">
      <c r="E677" s="4"/>
      <c r="G677" s="56"/>
      <c r="H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</row>
    <row r="678">
      <c r="E678" s="4"/>
      <c r="G678" s="56"/>
      <c r="H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</row>
    <row r="679">
      <c r="E679" s="4"/>
      <c r="G679" s="56"/>
      <c r="H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</row>
    <row r="680">
      <c r="E680" s="4"/>
      <c r="G680" s="56"/>
      <c r="H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</row>
    <row r="681">
      <c r="E681" s="4"/>
      <c r="G681" s="56"/>
      <c r="H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</row>
    <row r="682">
      <c r="E682" s="4"/>
      <c r="G682" s="56"/>
      <c r="H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</row>
    <row r="683">
      <c r="E683" s="4"/>
      <c r="G683" s="56"/>
      <c r="H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</row>
    <row r="684">
      <c r="E684" s="4"/>
      <c r="G684" s="56"/>
      <c r="H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</row>
    <row r="685">
      <c r="E685" s="4"/>
      <c r="G685" s="56"/>
      <c r="H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</row>
    <row r="686">
      <c r="E686" s="4"/>
      <c r="G686" s="56"/>
      <c r="H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</row>
    <row r="687">
      <c r="E687" s="4"/>
      <c r="G687" s="56"/>
      <c r="H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</row>
    <row r="688">
      <c r="E688" s="4"/>
      <c r="G688" s="56"/>
      <c r="H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</row>
    <row r="689">
      <c r="E689" s="4"/>
      <c r="G689" s="56"/>
      <c r="H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</row>
    <row r="690">
      <c r="E690" s="4"/>
      <c r="G690" s="56"/>
      <c r="H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</row>
    <row r="691">
      <c r="E691" s="4"/>
      <c r="G691" s="56"/>
      <c r="H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</row>
    <row r="692">
      <c r="E692" s="4"/>
      <c r="G692" s="56"/>
      <c r="H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</row>
    <row r="693">
      <c r="E693" s="4"/>
      <c r="G693" s="56"/>
      <c r="H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</row>
    <row r="694">
      <c r="E694" s="4"/>
      <c r="G694" s="56"/>
      <c r="H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</row>
    <row r="695">
      <c r="E695" s="4"/>
      <c r="G695" s="56"/>
      <c r="H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</row>
    <row r="696">
      <c r="E696" s="4"/>
      <c r="G696" s="56"/>
      <c r="H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</row>
    <row r="697">
      <c r="E697" s="4"/>
      <c r="G697" s="56"/>
      <c r="H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</row>
    <row r="698">
      <c r="E698" s="4"/>
      <c r="G698" s="56"/>
      <c r="H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</row>
    <row r="699">
      <c r="E699" s="4"/>
      <c r="G699" s="56"/>
      <c r="H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</row>
    <row r="700">
      <c r="E700" s="4"/>
      <c r="G700" s="56"/>
      <c r="H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</row>
    <row r="701">
      <c r="E701" s="4"/>
      <c r="G701" s="56"/>
      <c r="H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</row>
    <row r="702">
      <c r="E702" s="4"/>
      <c r="G702" s="56"/>
      <c r="H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</row>
    <row r="703">
      <c r="E703" s="4"/>
      <c r="G703" s="56"/>
      <c r="H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</row>
    <row r="704">
      <c r="E704" s="4"/>
      <c r="G704" s="56"/>
      <c r="H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</row>
    <row r="705">
      <c r="E705" s="4"/>
      <c r="G705" s="56"/>
      <c r="H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</row>
    <row r="706">
      <c r="E706" s="4"/>
      <c r="G706" s="56"/>
      <c r="H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</row>
    <row r="707">
      <c r="E707" s="4"/>
      <c r="G707" s="56"/>
      <c r="H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</row>
    <row r="708">
      <c r="E708" s="4"/>
      <c r="G708" s="56"/>
      <c r="H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</row>
    <row r="709">
      <c r="E709" s="4"/>
      <c r="G709" s="56"/>
      <c r="H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</row>
    <row r="710">
      <c r="E710" s="4"/>
      <c r="G710" s="56"/>
      <c r="H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</row>
    <row r="711">
      <c r="E711" s="4"/>
      <c r="G711" s="56"/>
      <c r="H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</row>
    <row r="712">
      <c r="E712" s="4"/>
      <c r="G712" s="56"/>
      <c r="H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</row>
    <row r="713">
      <c r="E713" s="4"/>
      <c r="G713" s="56"/>
      <c r="H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</row>
    <row r="714">
      <c r="E714" s="4"/>
      <c r="G714" s="56"/>
      <c r="H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</row>
    <row r="715">
      <c r="E715" s="4"/>
      <c r="G715" s="56"/>
      <c r="H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</row>
    <row r="716">
      <c r="E716" s="4"/>
      <c r="G716" s="56"/>
      <c r="H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</row>
    <row r="717">
      <c r="E717" s="4"/>
      <c r="G717" s="56"/>
      <c r="H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</row>
    <row r="718">
      <c r="E718" s="4"/>
      <c r="G718" s="56"/>
      <c r="H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</row>
    <row r="719">
      <c r="E719" s="4"/>
      <c r="G719" s="56"/>
      <c r="H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</row>
    <row r="720">
      <c r="E720" s="4"/>
      <c r="G720" s="56"/>
      <c r="H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</row>
    <row r="721">
      <c r="E721" s="4"/>
      <c r="G721" s="56"/>
      <c r="H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</row>
    <row r="722">
      <c r="E722" s="4"/>
      <c r="G722" s="56"/>
      <c r="H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</row>
    <row r="723">
      <c r="E723" s="4"/>
      <c r="G723" s="56"/>
      <c r="H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</row>
    <row r="724">
      <c r="E724" s="4"/>
      <c r="G724" s="56"/>
      <c r="H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</row>
    <row r="725">
      <c r="E725" s="4"/>
      <c r="G725" s="56"/>
      <c r="H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</row>
    <row r="726">
      <c r="E726" s="4"/>
      <c r="G726" s="56"/>
      <c r="H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</row>
    <row r="727">
      <c r="E727" s="4"/>
      <c r="G727" s="56"/>
      <c r="H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</row>
    <row r="728">
      <c r="E728" s="4"/>
      <c r="G728" s="56"/>
      <c r="H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</row>
    <row r="729">
      <c r="E729" s="4"/>
      <c r="G729" s="56"/>
      <c r="H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</row>
    <row r="730">
      <c r="E730" s="4"/>
      <c r="G730" s="56"/>
      <c r="H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</row>
    <row r="731">
      <c r="E731" s="4"/>
      <c r="G731" s="56"/>
      <c r="H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</row>
    <row r="732">
      <c r="E732" s="4"/>
      <c r="G732" s="56"/>
      <c r="H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</row>
    <row r="733">
      <c r="E733" s="4"/>
      <c r="G733" s="56"/>
      <c r="H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</row>
    <row r="734">
      <c r="E734" s="4"/>
      <c r="G734" s="56"/>
      <c r="H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</row>
    <row r="735">
      <c r="E735" s="4"/>
      <c r="G735" s="56"/>
      <c r="H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</row>
    <row r="736">
      <c r="E736" s="4"/>
      <c r="G736" s="56"/>
      <c r="H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</row>
    <row r="737">
      <c r="E737" s="4"/>
      <c r="G737" s="56"/>
      <c r="H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</row>
    <row r="738">
      <c r="E738" s="4"/>
      <c r="G738" s="56"/>
      <c r="H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</row>
    <row r="739">
      <c r="E739" s="4"/>
      <c r="G739" s="56"/>
      <c r="H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</row>
    <row r="740">
      <c r="E740" s="4"/>
      <c r="G740" s="56"/>
      <c r="H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</row>
    <row r="741">
      <c r="E741" s="4"/>
      <c r="G741" s="56"/>
      <c r="H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</row>
    <row r="742">
      <c r="E742" s="4"/>
      <c r="G742" s="56"/>
      <c r="H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</row>
    <row r="743">
      <c r="E743" s="4"/>
      <c r="G743" s="56"/>
      <c r="H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</row>
    <row r="744">
      <c r="E744" s="4"/>
      <c r="G744" s="56"/>
      <c r="H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</row>
    <row r="745">
      <c r="E745" s="4"/>
      <c r="G745" s="56"/>
      <c r="H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</row>
    <row r="746">
      <c r="E746" s="4"/>
      <c r="G746" s="56"/>
      <c r="H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</row>
    <row r="747">
      <c r="E747" s="4"/>
      <c r="G747" s="56"/>
      <c r="H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</row>
    <row r="748">
      <c r="E748" s="4"/>
      <c r="G748" s="56"/>
      <c r="H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</row>
    <row r="749">
      <c r="E749" s="4"/>
      <c r="G749" s="56"/>
      <c r="H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</row>
    <row r="750">
      <c r="E750" s="4"/>
      <c r="G750" s="56"/>
      <c r="H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</row>
    <row r="751">
      <c r="E751" s="4"/>
      <c r="G751" s="56"/>
      <c r="H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</row>
    <row r="752">
      <c r="E752" s="4"/>
      <c r="G752" s="56"/>
      <c r="H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</row>
    <row r="753">
      <c r="E753" s="4"/>
      <c r="G753" s="56"/>
      <c r="H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</row>
    <row r="754">
      <c r="E754" s="4"/>
      <c r="G754" s="56"/>
      <c r="H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</row>
    <row r="755">
      <c r="E755" s="4"/>
      <c r="G755" s="56"/>
      <c r="H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</row>
    <row r="756">
      <c r="E756" s="4"/>
      <c r="G756" s="56"/>
      <c r="H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</row>
    <row r="757">
      <c r="E757" s="4"/>
      <c r="G757" s="56"/>
      <c r="H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</row>
    <row r="758">
      <c r="E758" s="4"/>
      <c r="G758" s="56"/>
      <c r="H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</row>
    <row r="759">
      <c r="E759" s="4"/>
      <c r="G759" s="56"/>
      <c r="H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</row>
    <row r="760">
      <c r="E760" s="4"/>
      <c r="G760" s="56"/>
      <c r="H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</row>
    <row r="761">
      <c r="E761" s="4"/>
      <c r="G761" s="56"/>
      <c r="H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</row>
    <row r="762">
      <c r="E762" s="4"/>
      <c r="G762" s="56"/>
      <c r="H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</row>
    <row r="763">
      <c r="E763" s="4"/>
      <c r="G763" s="56"/>
      <c r="H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</row>
    <row r="764">
      <c r="E764" s="4"/>
      <c r="G764" s="56"/>
      <c r="H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</row>
    <row r="765">
      <c r="E765" s="4"/>
      <c r="G765" s="56"/>
      <c r="H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</row>
    <row r="766">
      <c r="E766" s="4"/>
      <c r="G766" s="56"/>
      <c r="H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</row>
    <row r="767">
      <c r="E767" s="4"/>
      <c r="G767" s="56"/>
      <c r="H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</row>
    <row r="768">
      <c r="E768" s="4"/>
      <c r="G768" s="56"/>
      <c r="H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</row>
    <row r="769">
      <c r="E769" s="4"/>
      <c r="G769" s="56"/>
      <c r="H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</row>
    <row r="770">
      <c r="E770" s="4"/>
      <c r="G770" s="56"/>
      <c r="H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</row>
    <row r="771">
      <c r="E771" s="4"/>
      <c r="G771" s="56"/>
      <c r="H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</row>
    <row r="772">
      <c r="E772" s="4"/>
      <c r="G772" s="56"/>
      <c r="H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</row>
    <row r="773">
      <c r="E773" s="4"/>
      <c r="G773" s="56"/>
      <c r="H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</row>
    <row r="774">
      <c r="E774" s="4"/>
      <c r="G774" s="56"/>
      <c r="H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</row>
    <row r="775">
      <c r="E775" s="4"/>
      <c r="G775" s="56"/>
      <c r="H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</row>
    <row r="776">
      <c r="E776" s="4"/>
      <c r="G776" s="56"/>
      <c r="H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</row>
    <row r="777">
      <c r="E777" s="4"/>
      <c r="G777" s="56"/>
      <c r="H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</row>
    <row r="778">
      <c r="E778" s="4"/>
      <c r="G778" s="56"/>
      <c r="H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</row>
    <row r="779">
      <c r="E779" s="4"/>
      <c r="G779" s="56"/>
      <c r="H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</row>
    <row r="780">
      <c r="E780" s="4"/>
      <c r="G780" s="56"/>
      <c r="H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</row>
    <row r="781">
      <c r="E781" s="4"/>
      <c r="G781" s="56"/>
      <c r="H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</row>
    <row r="782">
      <c r="E782" s="4"/>
      <c r="G782" s="56"/>
      <c r="H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</row>
    <row r="783">
      <c r="E783" s="4"/>
      <c r="G783" s="56"/>
      <c r="H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</row>
    <row r="784">
      <c r="E784" s="4"/>
      <c r="G784" s="56"/>
      <c r="H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</row>
    <row r="785">
      <c r="E785" s="4"/>
      <c r="G785" s="56"/>
      <c r="H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</row>
    <row r="786">
      <c r="E786" s="4"/>
      <c r="G786" s="56"/>
      <c r="H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</row>
    <row r="787">
      <c r="E787" s="4"/>
      <c r="G787" s="56"/>
      <c r="H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</row>
    <row r="788">
      <c r="E788" s="4"/>
      <c r="G788" s="56"/>
      <c r="H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</row>
    <row r="789">
      <c r="E789" s="4"/>
      <c r="G789" s="56"/>
      <c r="H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</row>
    <row r="790">
      <c r="E790" s="4"/>
      <c r="G790" s="56"/>
      <c r="H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</row>
    <row r="791">
      <c r="E791" s="4"/>
      <c r="G791" s="56"/>
      <c r="H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</row>
    <row r="792">
      <c r="E792" s="4"/>
      <c r="G792" s="56"/>
      <c r="H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</row>
    <row r="793">
      <c r="E793" s="4"/>
      <c r="G793" s="56"/>
      <c r="H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</row>
    <row r="794">
      <c r="E794" s="4"/>
      <c r="G794" s="56"/>
      <c r="H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</row>
    <row r="795">
      <c r="E795" s="4"/>
      <c r="G795" s="56"/>
      <c r="H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</row>
    <row r="796">
      <c r="E796" s="4"/>
      <c r="G796" s="56"/>
      <c r="H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</row>
    <row r="797">
      <c r="E797" s="4"/>
      <c r="G797" s="56"/>
      <c r="H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</row>
    <row r="798">
      <c r="E798" s="4"/>
      <c r="G798" s="56"/>
      <c r="H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</row>
    <row r="799">
      <c r="E799" s="4"/>
      <c r="G799" s="56"/>
      <c r="H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</row>
    <row r="800">
      <c r="E800" s="4"/>
      <c r="G800" s="56"/>
      <c r="H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</row>
    <row r="801">
      <c r="E801" s="4"/>
      <c r="G801" s="56"/>
      <c r="H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</row>
    <row r="802">
      <c r="E802" s="4"/>
      <c r="G802" s="56"/>
      <c r="H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</row>
    <row r="803">
      <c r="E803" s="4"/>
      <c r="G803" s="56"/>
      <c r="H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</row>
    <row r="804">
      <c r="E804" s="4"/>
      <c r="G804" s="56"/>
      <c r="H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</row>
    <row r="805">
      <c r="E805" s="4"/>
      <c r="G805" s="56"/>
      <c r="H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</row>
    <row r="806">
      <c r="E806" s="4"/>
      <c r="G806" s="56"/>
      <c r="H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</row>
    <row r="807">
      <c r="E807" s="4"/>
      <c r="G807" s="56"/>
      <c r="H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</row>
    <row r="808">
      <c r="E808" s="4"/>
      <c r="G808" s="56"/>
      <c r="H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</row>
    <row r="809">
      <c r="E809" s="4"/>
      <c r="G809" s="56"/>
      <c r="H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</row>
    <row r="810">
      <c r="E810" s="4"/>
      <c r="G810" s="56"/>
      <c r="H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</row>
    <row r="811">
      <c r="E811" s="4"/>
      <c r="G811" s="56"/>
      <c r="H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</row>
    <row r="812">
      <c r="E812" s="4"/>
      <c r="G812" s="56"/>
      <c r="H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</row>
    <row r="813">
      <c r="E813" s="4"/>
      <c r="G813" s="56"/>
      <c r="H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</row>
    <row r="814">
      <c r="E814" s="4"/>
      <c r="G814" s="56"/>
      <c r="H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</row>
    <row r="815">
      <c r="E815" s="4"/>
      <c r="G815" s="56"/>
      <c r="H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</row>
    <row r="816">
      <c r="E816" s="4"/>
      <c r="G816" s="56"/>
      <c r="H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</row>
    <row r="817">
      <c r="E817" s="4"/>
      <c r="G817" s="56"/>
      <c r="H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</row>
    <row r="818">
      <c r="E818" s="4"/>
      <c r="G818" s="56"/>
      <c r="H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</row>
    <row r="819">
      <c r="E819" s="4"/>
      <c r="G819" s="56"/>
      <c r="H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</row>
    <row r="820">
      <c r="E820" s="4"/>
      <c r="G820" s="56"/>
      <c r="H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</row>
    <row r="821">
      <c r="E821" s="4"/>
      <c r="G821" s="56"/>
      <c r="H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</row>
    <row r="822">
      <c r="E822" s="4"/>
      <c r="G822" s="56"/>
      <c r="H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</row>
    <row r="823">
      <c r="E823" s="4"/>
      <c r="G823" s="56"/>
      <c r="H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</row>
    <row r="824">
      <c r="E824" s="4"/>
      <c r="G824" s="56"/>
      <c r="H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</row>
    <row r="825">
      <c r="E825" s="4"/>
      <c r="G825" s="56"/>
      <c r="H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</row>
    <row r="826">
      <c r="E826" s="4"/>
      <c r="G826" s="56"/>
      <c r="H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</row>
    <row r="827">
      <c r="E827" s="4"/>
      <c r="G827" s="56"/>
      <c r="H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</row>
    <row r="828">
      <c r="E828" s="4"/>
      <c r="G828" s="56"/>
      <c r="H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</row>
    <row r="829">
      <c r="E829" s="4"/>
      <c r="G829" s="56"/>
      <c r="H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</row>
    <row r="830">
      <c r="E830" s="4"/>
      <c r="G830" s="56"/>
      <c r="H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</row>
    <row r="831">
      <c r="E831" s="4"/>
      <c r="G831" s="56"/>
      <c r="H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</row>
    <row r="832">
      <c r="E832" s="4"/>
      <c r="G832" s="56"/>
      <c r="H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</row>
    <row r="833">
      <c r="E833" s="4"/>
      <c r="G833" s="56"/>
      <c r="H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</row>
    <row r="834">
      <c r="E834" s="4"/>
      <c r="G834" s="56"/>
      <c r="H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</row>
    <row r="835">
      <c r="E835" s="4"/>
      <c r="G835" s="56"/>
      <c r="H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</row>
    <row r="836">
      <c r="E836" s="4"/>
      <c r="G836" s="56"/>
      <c r="H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</row>
    <row r="837">
      <c r="E837" s="4"/>
      <c r="G837" s="56"/>
      <c r="H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</row>
    <row r="838">
      <c r="E838" s="4"/>
      <c r="G838" s="56"/>
      <c r="H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</row>
    <row r="839">
      <c r="E839" s="4"/>
      <c r="G839" s="56"/>
      <c r="H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</row>
    <row r="840">
      <c r="E840" s="4"/>
      <c r="G840" s="56"/>
      <c r="H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</row>
    <row r="841">
      <c r="E841" s="4"/>
      <c r="G841" s="56"/>
      <c r="H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</row>
    <row r="842">
      <c r="E842" s="4"/>
      <c r="G842" s="56"/>
      <c r="H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</row>
    <row r="843">
      <c r="E843" s="4"/>
      <c r="G843" s="56"/>
      <c r="H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</row>
    <row r="844">
      <c r="E844" s="4"/>
      <c r="G844" s="56"/>
      <c r="H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</row>
    <row r="845">
      <c r="E845" s="4"/>
      <c r="G845" s="56"/>
      <c r="H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</row>
    <row r="846">
      <c r="E846" s="4"/>
      <c r="G846" s="56"/>
      <c r="H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</row>
    <row r="847">
      <c r="E847" s="4"/>
      <c r="G847" s="56"/>
      <c r="H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</row>
    <row r="848">
      <c r="E848" s="4"/>
      <c r="G848" s="56"/>
      <c r="H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</row>
    <row r="849">
      <c r="E849" s="4"/>
      <c r="G849" s="56"/>
      <c r="H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</row>
    <row r="850">
      <c r="E850" s="4"/>
      <c r="G850" s="56"/>
      <c r="H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</row>
    <row r="851">
      <c r="E851" s="4"/>
      <c r="G851" s="56"/>
      <c r="H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</row>
    <row r="852">
      <c r="E852" s="4"/>
      <c r="G852" s="56"/>
      <c r="H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</row>
    <row r="853">
      <c r="E853" s="4"/>
      <c r="G853" s="56"/>
      <c r="H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</row>
    <row r="854">
      <c r="E854" s="4"/>
      <c r="G854" s="56"/>
      <c r="H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</row>
    <row r="855">
      <c r="E855" s="4"/>
      <c r="G855" s="56"/>
      <c r="H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</row>
    <row r="856">
      <c r="E856" s="4"/>
      <c r="G856" s="56"/>
      <c r="H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</row>
    <row r="857">
      <c r="E857" s="4"/>
      <c r="G857" s="56"/>
      <c r="H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</row>
    <row r="858">
      <c r="E858" s="4"/>
      <c r="G858" s="56"/>
      <c r="H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</row>
    <row r="859">
      <c r="E859" s="4"/>
      <c r="G859" s="56"/>
      <c r="H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</row>
    <row r="860">
      <c r="E860" s="4"/>
      <c r="G860" s="56"/>
      <c r="H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</row>
    <row r="861">
      <c r="E861" s="4"/>
      <c r="G861" s="56"/>
      <c r="H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</row>
    <row r="862">
      <c r="E862" s="4"/>
      <c r="G862" s="56"/>
      <c r="H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</row>
    <row r="863">
      <c r="E863" s="4"/>
      <c r="G863" s="56"/>
      <c r="H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</row>
    <row r="864">
      <c r="E864" s="4"/>
      <c r="G864" s="56"/>
      <c r="H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</row>
    <row r="865">
      <c r="E865" s="4"/>
      <c r="G865" s="56"/>
      <c r="H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</row>
    <row r="866">
      <c r="E866" s="4"/>
      <c r="G866" s="56"/>
      <c r="H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</row>
    <row r="867">
      <c r="E867" s="4"/>
      <c r="G867" s="56"/>
      <c r="H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</row>
    <row r="868">
      <c r="E868" s="4"/>
      <c r="G868" s="56"/>
      <c r="H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</row>
    <row r="869">
      <c r="E869" s="4"/>
      <c r="G869" s="56"/>
      <c r="H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</row>
    <row r="870">
      <c r="E870" s="4"/>
      <c r="G870" s="56"/>
      <c r="H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</row>
    <row r="871">
      <c r="E871" s="4"/>
      <c r="G871" s="56"/>
      <c r="H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</row>
    <row r="872">
      <c r="E872" s="4"/>
      <c r="G872" s="56"/>
      <c r="H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</row>
    <row r="873">
      <c r="E873" s="4"/>
      <c r="G873" s="56"/>
      <c r="H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</row>
    <row r="874">
      <c r="E874" s="4"/>
      <c r="G874" s="56"/>
      <c r="H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</row>
    <row r="875">
      <c r="E875" s="4"/>
      <c r="G875" s="56"/>
      <c r="H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</row>
    <row r="876">
      <c r="E876" s="4"/>
      <c r="G876" s="56"/>
      <c r="H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</row>
    <row r="877">
      <c r="E877" s="4"/>
      <c r="G877" s="56"/>
      <c r="H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</row>
    <row r="878">
      <c r="E878" s="4"/>
      <c r="G878" s="56"/>
      <c r="H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</row>
    <row r="879">
      <c r="E879" s="4"/>
      <c r="G879" s="56"/>
      <c r="H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</row>
    <row r="880">
      <c r="E880" s="4"/>
      <c r="G880" s="56"/>
      <c r="H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</row>
    <row r="881">
      <c r="E881" s="4"/>
      <c r="G881" s="56"/>
      <c r="H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</row>
    <row r="882">
      <c r="E882" s="4"/>
      <c r="G882" s="56"/>
      <c r="H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</row>
    <row r="883">
      <c r="E883" s="4"/>
      <c r="G883" s="56"/>
      <c r="H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</row>
    <row r="884">
      <c r="E884" s="4"/>
      <c r="G884" s="56"/>
      <c r="H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</row>
    <row r="885">
      <c r="E885" s="4"/>
      <c r="G885" s="56"/>
      <c r="H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</row>
    <row r="886">
      <c r="E886" s="4"/>
      <c r="G886" s="56"/>
      <c r="H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</row>
    <row r="887">
      <c r="E887" s="4"/>
      <c r="G887" s="56"/>
      <c r="H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</row>
    <row r="888">
      <c r="E888" s="4"/>
      <c r="G888" s="56"/>
      <c r="H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</row>
    <row r="889">
      <c r="E889" s="4"/>
      <c r="G889" s="56"/>
      <c r="H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</row>
    <row r="890">
      <c r="E890" s="4"/>
      <c r="G890" s="56"/>
      <c r="H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</row>
    <row r="891">
      <c r="E891" s="4"/>
      <c r="G891" s="56"/>
      <c r="H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</row>
    <row r="892">
      <c r="E892" s="4"/>
      <c r="G892" s="56"/>
      <c r="H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</row>
    <row r="893">
      <c r="E893" s="4"/>
      <c r="G893" s="56"/>
      <c r="H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</row>
    <row r="894">
      <c r="E894" s="4"/>
      <c r="G894" s="56"/>
      <c r="H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</row>
    <row r="895">
      <c r="E895" s="4"/>
      <c r="G895" s="56"/>
      <c r="H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</row>
    <row r="896">
      <c r="E896" s="4"/>
      <c r="G896" s="56"/>
      <c r="H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</row>
    <row r="897">
      <c r="E897" s="4"/>
      <c r="G897" s="56"/>
      <c r="H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</row>
    <row r="898">
      <c r="E898" s="4"/>
      <c r="G898" s="56"/>
      <c r="H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</row>
    <row r="899">
      <c r="E899" s="4"/>
      <c r="G899" s="56"/>
      <c r="H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</row>
    <row r="900">
      <c r="E900" s="4"/>
      <c r="G900" s="56"/>
      <c r="H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</row>
    <row r="901">
      <c r="E901" s="4"/>
      <c r="G901" s="56"/>
      <c r="H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</row>
    <row r="902">
      <c r="E902" s="4"/>
      <c r="G902" s="56"/>
      <c r="H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</row>
    <row r="903">
      <c r="E903" s="4"/>
      <c r="G903" s="56"/>
      <c r="H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</row>
    <row r="904">
      <c r="E904" s="4"/>
      <c r="G904" s="56"/>
      <c r="H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</row>
    <row r="905">
      <c r="E905" s="4"/>
      <c r="G905" s="56"/>
      <c r="H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</row>
    <row r="906">
      <c r="E906" s="4"/>
      <c r="G906" s="56"/>
      <c r="H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</row>
    <row r="907">
      <c r="E907" s="4"/>
      <c r="G907" s="56"/>
      <c r="H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</row>
    <row r="908">
      <c r="E908" s="4"/>
      <c r="G908" s="56"/>
      <c r="H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</row>
    <row r="909">
      <c r="E909" s="4"/>
      <c r="G909" s="56"/>
      <c r="H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</row>
    <row r="910">
      <c r="E910" s="4"/>
      <c r="G910" s="56"/>
      <c r="H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</row>
    <row r="911">
      <c r="E911" s="4"/>
      <c r="G911" s="56"/>
      <c r="H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</row>
    <row r="912">
      <c r="E912" s="4"/>
      <c r="G912" s="56"/>
      <c r="H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</row>
    <row r="913">
      <c r="E913" s="4"/>
      <c r="G913" s="56"/>
      <c r="H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</row>
    <row r="914">
      <c r="E914" s="4"/>
      <c r="G914" s="56"/>
      <c r="H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</row>
    <row r="915">
      <c r="E915" s="4"/>
      <c r="G915" s="56"/>
      <c r="H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</row>
    <row r="916">
      <c r="E916" s="4"/>
      <c r="G916" s="56"/>
      <c r="H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</row>
    <row r="917">
      <c r="E917" s="4"/>
      <c r="G917" s="56"/>
      <c r="H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</row>
    <row r="918">
      <c r="E918" s="4"/>
      <c r="G918" s="56"/>
      <c r="H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</row>
    <row r="919">
      <c r="E919" s="4"/>
      <c r="G919" s="56"/>
      <c r="H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</row>
    <row r="920">
      <c r="E920" s="4"/>
      <c r="G920" s="56"/>
      <c r="H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</row>
    <row r="921">
      <c r="E921" s="4"/>
      <c r="G921" s="56"/>
      <c r="H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</row>
    <row r="922">
      <c r="E922" s="4"/>
      <c r="G922" s="56"/>
      <c r="H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</row>
    <row r="923">
      <c r="E923" s="4"/>
      <c r="G923" s="56"/>
      <c r="H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</row>
    <row r="924">
      <c r="E924" s="4"/>
      <c r="G924" s="56"/>
      <c r="H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</row>
    <row r="925">
      <c r="E925" s="4"/>
      <c r="G925" s="56"/>
      <c r="H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</row>
    <row r="926">
      <c r="E926" s="4"/>
      <c r="G926" s="56"/>
      <c r="H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</row>
    <row r="927">
      <c r="E927" s="4"/>
      <c r="G927" s="56"/>
      <c r="H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</row>
    <row r="928">
      <c r="E928" s="4"/>
      <c r="G928" s="56"/>
      <c r="H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</row>
    <row r="929">
      <c r="E929" s="4"/>
      <c r="G929" s="56"/>
      <c r="H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</row>
    <row r="930">
      <c r="E930" s="4"/>
      <c r="G930" s="56"/>
      <c r="H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</row>
    <row r="931">
      <c r="E931" s="4"/>
      <c r="G931" s="56"/>
      <c r="H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</row>
    <row r="932">
      <c r="E932" s="4"/>
      <c r="G932" s="56"/>
      <c r="H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</row>
    <row r="933">
      <c r="E933" s="4"/>
      <c r="G933" s="56"/>
      <c r="H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</row>
    <row r="934">
      <c r="E934" s="4"/>
      <c r="G934" s="56"/>
      <c r="H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</row>
    <row r="935">
      <c r="E935" s="4"/>
      <c r="G935" s="56"/>
      <c r="H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</row>
    <row r="936">
      <c r="E936" s="4"/>
      <c r="G936" s="56"/>
      <c r="H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</row>
    <row r="937">
      <c r="E937" s="4"/>
      <c r="G937" s="56"/>
      <c r="H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</row>
    <row r="938">
      <c r="E938" s="4"/>
      <c r="G938" s="56"/>
      <c r="H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</row>
    <row r="939">
      <c r="E939" s="4"/>
      <c r="G939" s="56"/>
      <c r="H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</row>
    <row r="940">
      <c r="E940" s="4"/>
      <c r="G940" s="56"/>
      <c r="H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</row>
    <row r="941">
      <c r="E941" s="4"/>
      <c r="G941" s="56"/>
      <c r="H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</row>
    <row r="942">
      <c r="E942" s="4"/>
      <c r="G942" s="56"/>
      <c r="H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</row>
    <row r="943">
      <c r="E943" s="4"/>
      <c r="G943" s="56"/>
      <c r="H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</row>
    <row r="944">
      <c r="E944" s="4"/>
      <c r="G944" s="56"/>
      <c r="H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</row>
    <row r="945">
      <c r="E945" s="4"/>
      <c r="G945" s="56"/>
      <c r="H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</row>
    <row r="946">
      <c r="E946" s="4"/>
      <c r="G946" s="56"/>
      <c r="H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</row>
    <row r="947">
      <c r="E947" s="4"/>
      <c r="G947" s="56"/>
      <c r="H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</row>
    <row r="948">
      <c r="E948" s="4"/>
      <c r="G948" s="56"/>
      <c r="H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</row>
    <row r="949">
      <c r="E949" s="4"/>
      <c r="G949" s="56"/>
      <c r="H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</row>
    <row r="950">
      <c r="E950" s="4"/>
      <c r="G950" s="56"/>
      <c r="H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</row>
    <row r="951">
      <c r="E951" s="4"/>
      <c r="G951" s="56"/>
      <c r="H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</row>
    <row r="952">
      <c r="E952" s="4"/>
      <c r="G952" s="56"/>
      <c r="H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</row>
    <row r="953">
      <c r="E953" s="4"/>
      <c r="G953" s="56"/>
      <c r="H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</row>
    <row r="954">
      <c r="E954" s="4"/>
      <c r="G954" s="56"/>
      <c r="H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</row>
    <row r="955">
      <c r="E955" s="4"/>
      <c r="G955" s="56"/>
      <c r="H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</row>
    <row r="956">
      <c r="E956" s="4"/>
      <c r="G956" s="56"/>
      <c r="H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</row>
    <row r="957">
      <c r="E957" s="4"/>
      <c r="G957" s="56"/>
      <c r="H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</row>
    <row r="958">
      <c r="E958" s="4"/>
      <c r="G958" s="56"/>
      <c r="H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</row>
    <row r="959">
      <c r="E959" s="4"/>
      <c r="G959" s="56"/>
      <c r="H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</row>
    <row r="960">
      <c r="E960" s="4"/>
      <c r="G960" s="56"/>
      <c r="H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</row>
    <row r="961">
      <c r="E961" s="4"/>
      <c r="G961" s="56"/>
      <c r="H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</row>
    <row r="962">
      <c r="E962" s="4"/>
      <c r="G962" s="56"/>
      <c r="H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</row>
    <row r="963">
      <c r="E963" s="4"/>
      <c r="G963" s="56"/>
      <c r="H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</row>
    <row r="964">
      <c r="E964" s="4"/>
      <c r="G964" s="56"/>
      <c r="H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</row>
    <row r="965">
      <c r="E965" s="4"/>
      <c r="G965" s="56"/>
      <c r="H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</row>
    <row r="966">
      <c r="E966" s="4"/>
      <c r="G966" s="56"/>
      <c r="H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</row>
    <row r="967">
      <c r="E967" s="4"/>
      <c r="G967" s="56"/>
      <c r="H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</row>
    <row r="968">
      <c r="E968" s="4"/>
      <c r="G968" s="56"/>
      <c r="H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</row>
    <row r="969">
      <c r="E969" s="4"/>
      <c r="G969" s="56"/>
      <c r="H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</row>
    <row r="970">
      <c r="E970" s="4"/>
      <c r="G970" s="56"/>
      <c r="H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</row>
    <row r="971">
      <c r="E971" s="4"/>
      <c r="G971" s="56"/>
      <c r="H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</row>
    <row r="972">
      <c r="E972" s="4"/>
      <c r="G972" s="56"/>
      <c r="H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</row>
    <row r="973">
      <c r="E973" s="4"/>
      <c r="G973" s="56"/>
      <c r="H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</row>
    <row r="974">
      <c r="E974" s="4"/>
      <c r="G974" s="56"/>
      <c r="H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</row>
    <row r="975">
      <c r="E975" s="4"/>
      <c r="G975" s="56"/>
      <c r="H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</row>
    <row r="976">
      <c r="E976" s="4"/>
      <c r="G976" s="56"/>
      <c r="H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</row>
    <row r="977">
      <c r="E977" s="4"/>
      <c r="G977" s="56"/>
      <c r="H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</row>
    <row r="978">
      <c r="E978" s="4"/>
      <c r="G978" s="56"/>
      <c r="H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</row>
    <row r="979">
      <c r="E979" s="4"/>
      <c r="G979" s="56"/>
      <c r="H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</row>
    <row r="980">
      <c r="E980" s="4"/>
      <c r="G980" s="56"/>
      <c r="H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</row>
    <row r="981">
      <c r="E981" s="4"/>
      <c r="G981" s="56"/>
      <c r="H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</row>
    <row r="982">
      <c r="E982" s="4"/>
      <c r="G982" s="56"/>
      <c r="H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</row>
    <row r="983">
      <c r="E983" s="4"/>
      <c r="G983" s="56"/>
      <c r="H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</row>
    <row r="984">
      <c r="E984" s="4"/>
      <c r="G984" s="56"/>
      <c r="H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</row>
    <row r="985">
      <c r="E985" s="4"/>
      <c r="G985" s="56"/>
      <c r="H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</row>
    <row r="986">
      <c r="E986" s="4"/>
      <c r="G986" s="56"/>
      <c r="H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</row>
    <row r="987">
      <c r="E987" s="4"/>
      <c r="G987" s="56"/>
      <c r="H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</row>
    <row r="988">
      <c r="E988" s="4"/>
      <c r="G988" s="56"/>
      <c r="H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</row>
    <row r="989">
      <c r="E989" s="4"/>
      <c r="G989" s="56"/>
      <c r="H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</row>
    <row r="990">
      <c r="E990" s="4"/>
      <c r="G990" s="56"/>
      <c r="H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</row>
    <row r="991">
      <c r="E991" s="4"/>
      <c r="G991" s="56"/>
      <c r="H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</row>
    <row r="992">
      <c r="E992" s="4"/>
      <c r="G992" s="56"/>
      <c r="H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</row>
    <row r="993">
      <c r="E993" s="4"/>
      <c r="G993" s="56"/>
      <c r="H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</row>
    <row r="994">
      <c r="E994" s="4"/>
      <c r="G994" s="56"/>
      <c r="H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</row>
    <row r="995">
      <c r="E995" s="4"/>
      <c r="G995" s="56"/>
      <c r="H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</row>
    <row r="996">
      <c r="E996" s="4"/>
      <c r="G996" s="56"/>
      <c r="H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</row>
    <row r="997">
      <c r="E997" s="4"/>
      <c r="G997" s="56"/>
      <c r="H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</row>
    <row r="998">
      <c r="E998" s="4"/>
      <c r="G998" s="56"/>
      <c r="H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</row>
    <row r="999">
      <c r="E999" s="4"/>
      <c r="G999" s="56"/>
      <c r="H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</row>
    <row r="1000">
      <c r="E1000" s="4"/>
      <c r="G1000" s="56"/>
      <c r="H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</row>
    <row r="1001">
      <c r="E1001" s="4"/>
      <c r="G1001" s="56"/>
      <c r="H1001" s="56"/>
      <c r="K1001" s="56"/>
      <c r="L1001" s="56"/>
      <c r="M1001" s="56"/>
      <c r="N1001" s="56"/>
      <c r="O1001" s="56"/>
      <c r="P1001" s="56"/>
      <c r="Q1001" s="56"/>
      <c r="R1001" s="56"/>
      <c r="S1001" s="56"/>
      <c r="T1001" s="56"/>
      <c r="U1001" s="56"/>
      <c r="V1001" s="56"/>
      <c r="W1001" s="56"/>
      <c r="X1001" s="56"/>
    </row>
    <row r="1002">
      <c r="E1002" s="4"/>
      <c r="G1002" s="56"/>
      <c r="H1002" s="56"/>
      <c r="K1002" s="56"/>
      <c r="L1002" s="56"/>
      <c r="M1002" s="56"/>
      <c r="N1002" s="56"/>
      <c r="O1002" s="56"/>
      <c r="P1002" s="56"/>
      <c r="Q1002" s="56"/>
      <c r="R1002" s="56"/>
      <c r="S1002" s="56"/>
      <c r="T1002" s="56"/>
      <c r="U1002" s="56"/>
      <c r="V1002" s="56"/>
      <c r="W1002" s="56"/>
      <c r="X1002" s="56"/>
    </row>
    <row r="1003">
      <c r="E1003" s="4"/>
      <c r="G1003" s="56"/>
      <c r="H1003" s="56"/>
      <c r="K1003" s="56"/>
      <c r="L1003" s="56"/>
      <c r="M1003" s="56"/>
      <c r="N1003" s="56"/>
      <c r="O1003" s="56"/>
      <c r="P1003" s="56"/>
      <c r="Q1003" s="56"/>
      <c r="R1003" s="56"/>
      <c r="S1003" s="56"/>
      <c r="T1003" s="56"/>
      <c r="U1003" s="56"/>
      <c r="V1003" s="56"/>
      <c r="W1003" s="56"/>
      <c r="X1003" s="56"/>
    </row>
    <row r="1004">
      <c r="E1004" s="4"/>
      <c r="G1004" s="56"/>
      <c r="H1004" s="56"/>
      <c r="K1004" s="56"/>
      <c r="L1004" s="56"/>
      <c r="M1004" s="56"/>
      <c r="N1004" s="56"/>
      <c r="O1004" s="56"/>
      <c r="P1004" s="56"/>
      <c r="Q1004" s="56"/>
      <c r="R1004" s="56"/>
      <c r="S1004" s="56"/>
      <c r="T1004" s="56"/>
      <c r="U1004" s="56"/>
      <c r="V1004" s="56"/>
      <c r="W1004" s="56"/>
      <c r="X1004" s="56"/>
    </row>
    <row r="1005">
      <c r="E1005" s="4"/>
      <c r="G1005" s="56"/>
      <c r="H1005" s="56"/>
      <c r="K1005" s="56"/>
      <c r="L1005" s="56"/>
      <c r="M1005" s="56"/>
      <c r="N1005" s="56"/>
      <c r="O1005" s="56"/>
      <c r="P1005" s="56"/>
      <c r="Q1005" s="56"/>
      <c r="R1005" s="56"/>
      <c r="S1005" s="56"/>
      <c r="T1005" s="56"/>
      <c r="U1005" s="56"/>
      <c r="V1005" s="56"/>
      <c r="W1005" s="56"/>
      <c r="X1005" s="56"/>
    </row>
    <row r="1006">
      <c r="E1006" s="4"/>
      <c r="G1006" s="56"/>
      <c r="H1006" s="56"/>
      <c r="K1006" s="56"/>
      <c r="L1006" s="56"/>
      <c r="M1006" s="56"/>
      <c r="N1006" s="56"/>
      <c r="O1006" s="56"/>
      <c r="P1006" s="56"/>
      <c r="Q1006" s="56"/>
      <c r="R1006" s="56"/>
      <c r="S1006" s="56"/>
      <c r="T1006" s="56"/>
      <c r="U1006" s="56"/>
      <c r="V1006" s="56"/>
      <c r="W1006" s="56"/>
      <c r="X1006" s="56"/>
    </row>
    <row r="1007">
      <c r="E1007" s="4"/>
      <c r="G1007" s="56"/>
      <c r="H1007" s="56"/>
      <c r="K1007" s="56"/>
      <c r="L1007" s="56"/>
      <c r="M1007" s="56"/>
      <c r="N1007" s="56"/>
      <c r="O1007" s="56"/>
      <c r="P1007" s="56"/>
      <c r="Q1007" s="56"/>
      <c r="R1007" s="56"/>
      <c r="S1007" s="56"/>
      <c r="T1007" s="56"/>
      <c r="U1007" s="56"/>
      <c r="V1007" s="56"/>
      <c r="W1007" s="56"/>
      <c r="X1007" s="56"/>
    </row>
    <row r="1008">
      <c r="E1008" s="4"/>
      <c r="G1008" s="56"/>
      <c r="H1008" s="56"/>
      <c r="K1008" s="56"/>
      <c r="L1008" s="56"/>
      <c r="M1008" s="56"/>
      <c r="N1008" s="56"/>
      <c r="O1008" s="56"/>
      <c r="P1008" s="56"/>
      <c r="Q1008" s="56"/>
      <c r="R1008" s="56"/>
      <c r="S1008" s="56"/>
      <c r="T1008" s="56"/>
      <c r="U1008" s="56"/>
      <c r="V1008" s="56"/>
      <c r="W1008" s="56"/>
      <c r="X1008" s="56"/>
    </row>
    <row r="1009">
      <c r="E1009" s="4"/>
      <c r="G1009" s="56"/>
      <c r="H1009" s="56"/>
      <c r="K1009" s="56"/>
      <c r="L1009" s="56"/>
      <c r="M1009" s="56"/>
      <c r="N1009" s="56"/>
      <c r="O1009" s="56"/>
      <c r="P1009" s="56"/>
      <c r="Q1009" s="56"/>
      <c r="R1009" s="56"/>
      <c r="S1009" s="56"/>
      <c r="T1009" s="56"/>
      <c r="U1009" s="56"/>
      <c r="V1009" s="56"/>
      <c r="W1009" s="56"/>
      <c r="X1009" s="56"/>
    </row>
    <row r="1010">
      <c r="E1010" s="4"/>
      <c r="G1010" s="56"/>
      <c r="H1010" s="56"/>
      <c r="K1010" s="56"/>
      <c r="L1010" s="56"/>
      <c r="M1010" s="56"/>
      <c r="N1010" s="56"/>
      <c r="O1010" s="56"/>
      <c r="P1010" s="56"/>
      <c r="Q1010" s="56"/>
      <c r="R1010" s="56"/>
      <c r="S1010" s="56"/>
      <c r="T1010" s="56"/>
      <c r="U1010" s="56"/>
      <c r="V1010" s="56"/>
      <c r="W1010" s="56"/>
      <c r="X1010" s="56"/>
    </row>
    <row r="1011">
      <c r="E1011" s="4"/>
      <c r="G1011" s="56"/>
      <c r="H1011" s="56"/>
      <c r="K1011" s="56"/>
      <c r="L1011" s="56"/>
      <c r="M1011" s="56"/>
      <c r="N1011" s="56"/>
      <c r="O1011" s="56"/>
      <c r="P1011" s="56"/>
      <c r="Q1011" s="56"/>
      <c r="R1011" s="56"/>
      <c r="S1011" s="56"/>
      <c r="T1011" s="56"/>
      <c r="U1011" s="56"/>
      <c r="V1011" s="56"/>
      <c r="W1011" s="56"/>
      <c r="X1011" s="56"/>
    </row>
    <row r="1012">
      <c r="E1012" s="4"/>
      <c r="G1012" s="56"/>
      <c r="H1012" s="56"/>
      <c r="K1012" s="56"/>
      <c r="L1012" s="56"/>
      <c r="M1012" s="56"/>
      <c r="N1012" s="56"/>
      <c r="O1012" s="56"/>
      <c r="P1012" s="56"/>
      <c r="Q1012" s="56"/>
      <c r="R1012" s="56"/>
      <c r="S1012" s="56"/>
      <c r="T1012" s="56"/>
      <c r="U1012" s="56"/>
      <c r="V1012" s="56"/>
      <c r="W1012" s="56"/>
      <c r="X1012" s="56"/>
    </row>
    <row r="1013">
      <c r="E1013" s="4"/>
      <c r="G1013" s="56"/>
      <c r="H1013" s="56"/>
      <c r="K1013" s="56"/>
      <c r="L1013" s="56"/>
      <c r="M1013" s="56"/>
      <c r="N1013" s="56"/>
      <c r="O1013" s="56"/>
      <c r="P1013" s="56"/>
      <c r="Q1013" s="56"/>
      <c r="R1013" s="56"/>
      <c r="S1013" s="56"/>
      <c r="T1013" s="56"/>
      <c r="U1013" s="56"/>
      <c r="V1013" s="56"/>
      <c r="W1013" s="56"/>
      <c r="X1013" s="56"/>
    </row>
    <row r="1014">
      <c r="E1014" s="4"/>
      <c r="G1014" s="56"/>
      <c r="H1014" s="56"/>
      <c r="K1014" s="56"/>
      <c r="L1014" s="56"/>
      <c r="M1014" s="56"/>
      <c r="N1014" s="56"/>
      <c r="O1014" s="56"/>
      <c r="P1014" s="56"/>
      <c r="Q1014" s="56"/>
      <c r="R1014" s="56"/>
      <c r="S1014" s="56"/>
      <c r="T1014" s="56"/>
      <c r="U1014" s="56"/>
      <c r="V1014" s="56"/>
      <c r="W1014" s="56"/>
      <c r="X1014" s="56"/>
    </row>
    <row r="1015">
      <c r="E1015" s="4"/>
      <c r="G1015" s="56"/>
      <c r="H1015" s="56"/>
      <c r="K1015" s="56"/>
      <c r="L1015" s="56"/>
      <c r="M1015" s="56"/>
      <c r="N1015" s="56"/>
      <c r="O1015" s="56"/>
      <c r="P1015" s="56"/>
      <c r="Q1015" s="56"/>
      <c r="R1015" s="56"/>
      <c r="S1015" s="56"/>
      <c r="T1015" s="56"/>
      <c r="U1015" s="56"/>
      <c r="V1015" s="56"/>
      <c r="W1015" s="56"/>
      <c r="X1015" s="56"/>
    </row>
    <row r="1016">
      <c r="E1016" s="4"/>
      <c r="G1016" s="56"/>
      <c r="H1016" s="56"/>
      <c r="K1016" s="56"/>
      <c r="L1016" s="56"/>
      <c r="M1016" s="56"/>
      <c r="N1016" s="56"/>
      <c r="O1016" s="56"/>
      <c r="P1016" s="56"/>
      <c r="Q1016" s="56"/>
      <c r="R1016" s="56"/>
      <c r="S1016" s="56"/>
      <c r="T1016" s="56"/>
      <c r="U1016" s="56"/>
      <c r="V1016" s="56"/>
      <c r="W1016" s="56"/>
      <c r="X1016" s="56"/>
    </row>
    <row r="1017">
      <c r="E1017" s="4"/>
      <c r="G1017" s="56"/>
      <c r="H1017" s="56"/>
      <c r="K1017" s="56"/>
      <c r="L1017" s="56"/>
      <c r="M1017" s="56"/>
      <c r="N1017" s="56"/>
      <c r="O1017" s="56"/>
      <c r="P1017" s="56"/>
      <c r="Q1017" s="56"/>
      <c r="R1017" s="56"/>
      <c r="S1017" s="56"/>
      <c r="T1017" s="56"/>
      <c r="U1017" s="56"/>
      <c r="V1017" s="56"/>
      <c r="W1017" s="56"/>
      <c r="X1017" s="56"/>
    </row>
    <row r="1018">
      <c r="E1018" s="4"/>
      <c r="G1018" s="56"/>
      <c r="H1018" s="56"/>
      <c r="K1018" s="56"/>
      <c r="L1018" s="56"/>
      <c r="M1018" s="56"/>
      <c r="N1018" s="56"/>
      <c r="O1018" s="56"/>
      <c r="P1018" s="56"/>
      <c r="Q1018" s="56"/>
      <c r="R1018" s="56"/>
      <c r="S1018" s="56"/>
      <c r="T1018" s="56"/>
      <c r="U1018" s="56"/>
      <c r="V1018" s="56"/>
      <c r="W1018" s="56"/>
      <c r="X1018" s="56"/>
    </row>
    <row r="1019">
      <c r="E1019" s="4"/>
      <c r="G1019" s="56"/>
      <c r="H1019" s="56"/>
      <c r="K1019" s="56"/>
      <c r="L1019" s="56"/>
      <c r="M1019" s="56"/>
      <c r="N1019" s="56"/>
      <c r="O1019" s="56"/>
      <c r="P1019" s="56"/>
      <c r="Q1019" s="56"/>
      <c r="R1019" s="56"/>
      <c r="S1019" s="56"/>
      <c r="T1019" s="56"/>
      <c r="U1019" s="56"/>
      <c r="V1019" s="56"/>
      <c r="W1019" s="56"/>
      <c r="X1019" s="56"/>
    </row>
    <row r="1020">
      <c r="E1020" s="4"/>
      <c r="G1020" s="56"/>
      <c r="H1020" s="56"/>
      <c r="K1020" s="56"/>
      <c r="L1020" s="56"/>
      <c r="M1020" s="56"/>
      <c r="N1020" s="56"/>
      <c r="O1020" s="56"/>
      <c r="P1020" s="56"/>
      <c r="Q1020" s="56"/>
      <c r="R1020" s="56"/>
      <c r="S1020" s="56"/>
      <c r="T1020" s="56"/>
      <c r="U1020" s="56"/>
      <c r="V1020" s="56"/>
      <c r="W1020" s="56"/>
      <c r="X1020" s="56"/>
    </row>
    <row r="1021">
      <c r="E1021" s="4"/>
      <c r="G1021" s="56"/>
      <c r="H1021" s="56"/>
      <c r="K1021" s="56"/>
      <c r="L1021" s="56"/>
      <c r="M1021" s="56"/>
      <c r="N1021" s="56"/>
      <c r="O1021" s="56"/>
      <c r="P1021" s="56"/>
      <c r="Q1021" s="56"/>
      <c r="R1021" s="56"/>
      <c r="S1021" s="56"/>
      <c r="T1021" s="56"/>
      <c r="U1021" s="56"/>
      <c r="V1021" s="56"/>
      <c r="W1021" s="56"/>
      <c r="X1021" s="56"/>
    </row>
    <row r="1022">
      <c r="E1022" s="4"/>
      <c r="G1022" s="56"/>
      <c r="H1022" s="56"/>
      <c r="K1022" s="56"/>
      <c r="L1022" s="56"/>
      <c r="M1022" s="56"/>
      <c r="N1022" s="56"/>
      <c r="O1022" s="56"/>
      <c r="P1022" s="56"/>
      <c r="Q1022" s="56"/>
      <c r="R1022" s="56"/>
      <c r="S1022" s="56"/>
      <c r="T1022" s="56"/>
      <c r="U1022" s="56"/>
      <c r="V1022" s="56"/>
      <c r="W1022" s="56"/>
      <c r="X1022" s="56"/>
    </row>
    <row r="1023">
      <c r="E1023" s="4"/>
      <c r="G1023" s="56"/>
      <c r="H1023" s="56"/>
      <c r="K1023" s="56"/>
      <c r="L1023" s="56"/>
      <c r="M1023" s="56"/>
      <c r="N1023" s="56"/>
      <c r="O1023" s="56"/>
      <c r="P1023" s="56"/>
      <c r="Q1023" s="56"/>
      <c r="R1023" s="56"/>
      <c r="S1023" s="56"/>
      <c r="T1023" s="56"/>
      <c r="U1023" s="56"/>
      <c r="V1023" s="56"/>
      <c r="W1023" s="56"/>
      <c r="X1023" s="56"/>
    </row>
    <row r="1024">
      <c r="E1024" s="4"/>
      <c r="G1024" s="56"/>
      <c r="H1024" s="56"/>
      <c r="K1024" s="56"/>
      <c r="L1024" s="56"/>
      <c r="M1024" s="56"/>
      <c r="N1024" s="56"/>
      <c r="O1024" s="56"/>
      <c r="P1024" s="56"/>
      <c r="Q1024" s="56"/>
      <c r="R1024" s="56"/>
      <c r="S1024" s="56"/>
      <c r="T1024" s="56"/>
      <c r="U1024" s="56"/>
      <c r="V1024" s="56"/>
      <c r="W1024" s="56"/>
      <c r="X1024" s="56"/>
    </row>
    <row r="1025">
      <c r="E1025" s="4"/>
      <c r="G1025" s="56"/>
      <c r="H1025" s="56"/>
      <c r="K1025" s="56"/>
      <c r="L1025" s="56"/>
      <c r="M1025" s="56"/>
      <c r="N1025" s="56"/>
      <c r="O1025" s="56"/>
      <c r="P1025" s="56"/>
      <c r="Q1025" s="56"/>
      <c r="R1025" s="56"/>
      <c r="S1025" s="56"/>
      <c r="T1025" s="56"/>
      <c r="U1025" s="56"/>
      <c r="V1025" s="56"/>
      <c r="W1025" s="56"/>
      <c r="X1025" s="56"/>
    </row>
    <row r="1026">
      <c r="E1026" s="4"/>
      <c r="G1026" s="56"/>
      <c r="H1026" s="56"/>
      <c r="K1026" s="56"/>
      <c r="L1026" s="56"/>
      <c r="M1026" s="56"/>
      <c r="N1026" s="56"/>
      <c r="O1026" s="56"/>
      <c r="P1026" s="56"/>
      <c r="Q1026" s="56"/>
      <c r="R1026" s="56"/>
      <c r="S1026" s="56"/>
      <c r="T1026" s="56"/>
      <c r="U1026" s="56"/>
      <c r="V1026" s="56"/>
      <c r="W1026" s="56"/>
      <c r="X1026" s="56"/>
    </row>
    <row r="1027">
      <c r="E1027" s="4"/>
      <c r="G1027" s="56"/>
      <c r="H1027" s="56"/>
      <c r="K1027" s="56"/>
      <c r="L1027" s="56"/>
      <c r="M1027" s="56"/>
      <c r="N1027" s="56"/>
      <c r="O1027" s="56"/>
      <c r="P1027" s="56"/>
      <c r="Q1027" s="56"/>
      <c r="R1027" s="56"/>
      <c r="S1027" s="56"/>
      <c r="T1027" s="56"/>
      <c r="U1027" s="56"/>
      <c r="V1027" s="56"/>
      <c r="W1027" s="56"/>
      <c r="X1027" s="56"/>
    </row>
    <row r="1028">
      <c r="E1028" s="4"/>
      <c r="G1028" s="56"/>
      <c r="H1028" s="56"/>
      <c r="K1028" s="56"/>
      <c r="L1028" s="56"/>
      <c r="M1028" s="56"/>
      <c r="N1028" s="56"/>
      <c r="O1028" s="56"/>
      <c r="P1028" s="56"/>
      <c r="Q1028" s="56"/>
      <c r="R1028" s="56"/>
      <c r="S1028" s="56"/>
      <c r="T1028" s="56"/>
      <c r="U1028" s="56"/>
      <c r="V1028" s="56"/>
      <c r="W1028" s="56"/>
      <c r="X1028" s="56"/>
    </row>
    <row r="1029">
      <c r="E1029" s="4"/>
      <c r="G1029" s="56"/>
      <c r="H1029" s="56"/>
      <c r="K1029" s="56"/>
      <c r="L1029" s="56"/>
      <c r="M1029" s="56"/>
      <c r="N1029" s="56"/>
      <c r="O1029" s="56"/>
      <c r="P1029" s="56"/>
      <c r="Q1029" s="56"/>
      <c r="R1029" s="56"/>
      <c r="S1029" s="56"/>
      <c r="T1029" s="56"/>
      <c r="U1029" s="56"/>
      <c r="V1029" s="56"/>
      <c r="W1029" s="56"/>
      <c r="X1029" s="56"/>
    </row>
    <row r="1030">
      <c r="E1030" s="4"/>
      <c r="G1030" s="56"/>
      <c r="H1030" s="56"/>
      <c r="K1030" s="56"/>
      <c r="L1030" s="56"/>
      <c r="M1030" s="56"/>
      <c r="N1030" s="56"/>
      <c r="O1030" s="56"/>
      <c r="P1030" s="56"/>
      <c r="Q1030" s="56"/>
      <c r="R1030" s="56"/>
      <c r="S1030" s="56"/>
      <c r="T1030" s="56"/>
      <c r="U1030" s="56"/>
      <c r="V1030" s="56"/>
      <c r="W1030" s="56"/>
      <c r="X1030" s="56"/>
    </row>
    <row r="1031">
      <c r="E1031" s="4"/>
      <c r="G1031" s="56"/>
      <c r="H1031" s="56"/>
      <c r="K1031" s="56"/>
      <c r="L1031" s="56"/>
      <c r="M1031" s="56"/>
      <c r="N1031" s="56"/>
      <c r="O1031" s="56"/>
      <c r="P1031" s="56"/>
      <c r="Q1031" s="56"/>
      <c r="R1031" s="56"/>
      <c r="S1031" s="56"/>
      <c r="T1031" s="56"/>
      <c r="U1031" s="56"/>
      <c r="V1031" s="56"/>
      <c r="W1031" s="56"/>
      <c r="X1031" s="56"/>
    </row>
    <row r="1032">
      <c r="E1032" s="4"/>
      <c r="G1032" s="56"/>
      <c r="H1032" s="56"/>
      <c r="K1032" s="56"/>
      <c r="L1032" s="56"/>
      <c r="M1032" s="56"/>
      <c r="N1032" s="56"/>
      <c r="O1032" s="56"/>
      <c r="P1032" s="56"/>
      <c r="Q1032" s="56"/>
      <c r="R1032" s="56"/>
      <c r="S1032" s="56"/>
      <c r="T1032" s="56"/>
      <c r="U1032" s="56"/>
      <c r="V1032" s="56"/>
      <c r="W1032" s="56"/>
      <c r="X1032" s="56"/>
    </row>
    <row r="1033">
      <c r="E1033" s="4"/>
      <c r="G1033" s="56"/>
      <c r="H1033" s="56"/>
      <c r="K1033" s="56"/>
      <c r="L1033" s="56"/>
      <c r="M1033" s="56"/>
      <c r="N1033" s="56"/>
      <c r="O1033" s="56"/>
      <c r="P1033" s="56"/>
      <c r="Q1033" s="56"/>
      <c r="R1033" s="56"/>
      <c r="S1033" s="56"/>
      <c r="T1033" s="56"/>
      <c r="U1033" s="56"/>
      <c r="V1033" s="56"/>
      <c r="W1033" s="56"/>
      <c r="X1033" s="56"/>
    </row>
    <row r="1034">
      <c r="E1034" s="4"/>
      <c r="G1034" s="56"/>
      <c r="H1034" s="56"/>
      <c r="K1034" s="56"/>
      <c r="L1034" s="56"/>
      <c r="M1034" s="56"/>
      <c r="N1034" s="56"/>
      <c r="O1034" s="56"/>
      <c r="P1034" s="56"/>
      <c r="Q1034" s="56"/>
      <c r="R1034" s="56"/>
      <c r="S1034" s="56"/>
      <c r="T1034" s="56"/>
      <c r="U1034" s="56"/>
      <c r="V1034" s="56"/>
      <c r="W1034" s="56"/>
      <c r="X1034" s="56"/>
    </row>
    <row r="1035">
      <c r="E1035" s="4"/>
      <c r="G1035" s="56"/>
      <c r="H1035" s="56"/>
      <c r="K1035" s="56"/>
      <c r="L1035" s="56"/>
      <c r="M1035" s="56"/>
      <c r="N1035" s="56"/>
      <c r="O1035" s="56"/>
      <c r="P1035" s="56"/>
      <c r="Q1035" s="56"/>
      <c r="R1035" s="56"/>
      <c r="S1035" s="56"/>
      <c r="T1035" s="56"/>
      <c r="U1035" s="56"/>
      <c r="V1035" s="56"/>
      <c r="W1035" s="56"/>
      <c r="X1035" s="56"/>
    </row>
    <row r="1036">
      <c r="E1036" s="4"/>
      <c r="G1036" s="56"/>
      <c r="H1036" s="56"/>
      <c r="K1036" s="56"/>
      <c r="L1036" s="56"/>
      <c r="M1036" s="56"/>
      <c r="N1036" s="56"/>
      <c r="O1036" s="56"/>
      <c r="P1036" s="56"/>
      <c r="Q1036" s="56"/>
      <c r="R1036" s="56"/>
      <c r="S1036" s="56"/>
      <c r="T1036" s="56"/>
      <c r="U1036" s="56"/>
      <c r="V1036" s="56"/>
      <c r="W1036" s="56"/>
      <c r="X1036" s="56"/>
    </row>
    <row r="1037">
      <c r="E1037" s="4"/>
      <c r="G1037" s="56"/>
      <c r="H1037" s="56"/>
      <c r="K1037" s="56"/>
      <c r="L1037" s="56"/>
      <c r="M1037" s="56"/>
      <c r="N1037" s="56"/>
      <c r="O1037" s="56"/>
      <c r="P1037" s="56"/>
      <c r="Q1037" s="56"/>
      <c r="R1037" s="56"/>
      <c r="S1037" s="56"/>
      <c r="T1037" s="56"/>
      <c r="U1037" s="56"/>
      <c r="V1037" s="56"/>
      <c r="W1037" s="56"/>
      <c r="X1037" s="56"/>
    </row>
    <row r="1038">
      <c r="E1038" s="4"/>
      <c r="G1038" s="56"/>
      <c r="H1038" s="56"/>
      <c r="K1038" s="56"/>
      <c r="L1038" s="56"/>
      <c r="M1038" s="56"/>
      <c r="N1038" s="56"/>
      <c r="O1038" s="56"/>
      <c r="P1038" s="56"/>
      <c r="Q1038" s="56"/>
      <c r="R1038" s="56"/>
      <c r="S1038" s="56"/>
      <c r="T1038" s="56"/>
      <c r="U1038" s="56"/>
      <c r="V1038" s="56"/>
      <c r="W1038" s="56"/>
      <c r="X1038" s="56"/>
    </row>
    <row r="1039">
      <c r="E1039" s="4"/>
      <c r="G1039" s="56"/>
      <c r="H1039" s="56"/>
      <c r="K1039" s="56"/>
      <c r="L1039" s="56"/>
      <c r="M1039" s="56"/>
      <c r="N1039" s="56"/>
      <c r="O1039" s="56"/>
      <c r="P1039" s="56"/>
      <c r="Q1039" s="56"/>
      <c r="R1039" s="56"/>
      <c r="S1039" s="56"/>
      <c r="T1039" s="56"/>
      <c r="U1039" s="56"/>
      <c r="V1039" s="56"/>
      <c r="W1039" s="56"/>
      <c r="X1039" s="56"/>
    </row>
    <row r="1040">
      <c r="E1040" s="4"/>
      <c r="G1040" s="56"/>
      <c r="H1040" s="56"/>
      <c r="K1040" s="56"/>
      <c r="L1040" s="56"/>
      <c r="M1040" s="56"/>
      <c r="N1040" s="56"/>
      <c r="O1040" s="56"/>
      <c r="P1040" s="56"/>
      <c r="Q1040" s="56"/>
      <c r="R1040" s="56"/>
      <c r="S1040" s="56"/>
      <c r="T1040" s="56"/>
      <c r="U1040" s="56"/>
      <c r="V1040" s="56"/>
      <c r="W1040" s="56"/>
      <c r="X1040" s="56"/>
    </row>
    <row r="1041">
      <c r="E1041" s="4"/>
      <c r="G1041" s="56"/>
      <c r="H1041" s="56"/>
      <c r="K1041" s="56"/>
      <c r="L1041" s="56"/>
      <c r="M1041" s="56"/>
      <c r="N1041" s="56"/>
      <c r="O1041" s="56"/>
      <c r="P1041" s="56"/>
      <c r="Q1041" s="56"/>
      <c r="R1041" s="56"/>
      <c r="S1041" s="56"/>
      <c r="T1041" s="56"/>
      <c r="U1041" s="56"/>
      <c r="V1041" s="56"/>
      <c r="W1041" s="56"/>
      <c r="X1041" s="56"/>
    </row>
    <row r="1042">
      <c r="E1042" s="4"/>
      <c r="G1042" s="56"/>
      <c r="H1042" s="56"/>
      <c r="K1042" s="56"/>
      <c r="L1042" s="56"/>
      <c r="M1042" s="56"/>
      <c r="N1042" s="56"/>
      <c r="O1042" s="56"/>
      <c r="P1042" s="56"/>
      <c r="Q1042" s="56"/>
      <c r="R1042" s="56"/>
      <c r="S1042" s="56"/>
      <c r="T1042" s="56"/>
      <c r="U1042" s="56"/>
      <c r="V1042" s="56"/>
      <c r="W1042" s="56"/>
      <c r="X1042" s="56"/>
    </row>
    <row r="1043">
      <c r="E1043" s="4"/>
      <c r="G1043" s="56"/>
      <c r="H1043" s="56"/>
      <c r="K1043" s="56"/>
      <c r="L1043" s="56"/>
      <c r="M1043" s="56"/>
      <c r="N1043" s="56"/>
      <c r="O1043" s="56"/>
      <c r="P1043" s="56"/>
      <c r="Q1043" s="56"/>
      <c r="R1043" s="56"/>
      <c r="S1043" s="56"/>
      <c r="T1043" s="56"/>
      <c r="U1043" s="56"/>
      <c r="V1043" s="56"/>
      <c r="W1043" s="56"/>
      <c r="X1043" s="56"/>
    </row>
    <row r="1044">
      <c r="E1044" s="4"/>
      <c r="G1044" s="56"/>
      <c r="H1044" s="56"/>
      <c r="K1044" s="56"/>
      <c r="L1044" s="56"/>
      <c r="M1044" s="56"/>
      <c r="N1044" s="56"/>
      <c r="O1044" s="56"/>
      <c r="P1044" s="56"/>
      <c r="Q1044" s="56"/>
      <c r="R1044" s="56"/>
      <c r="S1044" s="56"/>
      <c r="T1044" s="56"/>
      <c r="U1044" s="56"/>
      <c r="V1044" s="56"/>
      <c r="W1044" s="56"/>
      <c r="X1044" s="56"/>
    </row>
    <row r="1045">
      <c r="E1045" s="4"/>
      <c r="G1045" s="56"/>
      <c r="H1045" s="56"/>
      <c r="K1045" s="56"/>
      <c r="L1045" s="56"/>
      <c r="M1045" s="56"/>
      <c r="N1045" s="56"/>
      <c r="O1045" s="56"/>
      <c r="P1045" s="56"/>
      <c r="Q1045" s="56"/>
      <c r="R1045" s="56"/>
      <c r="S1045" s="56"/>
      <c r="T1045" s="56"/>
      <c r="U1045" s="56"/>
      <c r="V1045" s="56"/>
      <c r="W1045" s="56"/>
      <c r="X1045" s="56"/>
    </row>
    <row r="1046">
      <c r="E1046" s="4"/>
      <c r="G1046" s="56"/>
      <c r="H1046" s="56"/>
      <c r="K1046" s="56"/>
      <c r="L1046" s="56"/>
      <c r="M1046" s="56"/>
      <c r="N1046" s="56"/>
      <c r="O1046" s="56"/>
      <c r="P1046" s="56"/>
      <c r="Q1046" s="56"/>
      <c r="R1046" s="56"/>
      <c r="S1046" s="56"/>
      <c r="T1046" s="56"/>
      <c r="U1046" s="56"/>
      <c r="V1046" s="56"/>
      <c r="W1046" s="56"/>
      <c r="X1046" s="56"/>
    </row>
    <row r="1047">
      <c r="E1047" s="4"/>
      <c r="G1047" s="56"/>
      <c r="H1047" s="56"/>
      <c r="K1047" s="56"/>
      <c r="L1047" s="56"/>
      <c r="M1047" s="56"/>
      <c r="N1047" s="56"/>
      <c r="O1047" s="56"/>
      <c r="P1047" s="56"/>
      <c r="Q1047" s="56"/>
      <c r="R1047" s="56"/>
      <c r="S1047" s="56"/>
      <c r="T1047" s="56"/>
      <c r="U1047" s="56"/>
      <c r="V1047" s="56"/>
      <c r="W1047" s="56"/>
      <c r="X1047" s="56"/>
    </row>
    <row r="1048">
      <c r="E1048" s="4"/>
      <c r="G1048" s="56"/>
      <c r="H1048" s="56"/>
      <c r="K1048" s="56"/>
      <c r="L1048" s="56"/>
      <c r="M1048" s="56"/>
      <c r="N1048" s="56"/>
      <c r="O1048" s="56"/>
      <c r="P1048" s="56"/>
      <c r="Q1048" s="56"/>
      <c r="R1048" s="56"/>
      <c r="S1048" s="56"/>
      <c r="T1048" s="56"/>
      <c r="U1048" s="56"/>
      <c r="V1048" s="56"/>
      <c r="W1048" s="56"/>
      <c r="X1048" s="56"/>
    </row>
    <row r="1049">
      <c r="E1049" s="4"/>
      <c r="G1049" s="56"/>
      <c r="H1049" s="56"/>
      <c r="K1049" s="56"/>
      <c r="L1049" s="56"/>
      <c r="M1049" s="56"/>
      <c r="N1049" s="56"/>
      <c r="O1049" s="56"/>
      <c r="P1049" s="56"/>
      <c r="Q1049" s="56"/>
      <c r="R1049" s="56"/>
      <c r="S1049" s="56"/>
      <c r="T1049" s="56"/>
      <c r="U1049" s="56"/>
      <c r="V1049" s="56"/>
      <c r="W1049" s="56"/>
      <c r="X1049" s="56"/>
    </row>
    <row r="1050">
      <c r="E1050" s="4"/>
      <c r="G1050" s="56"/>
      <c r="H1050" s="56"/>
      <c r="K1050" s="56"/>
      <c r="L1050" s="56"/>
      <c r="M1050" s="56"/>
      <c r="N1050" s="56"/>
      <c r="O1050" s="56"/>
      <c r="P1050" s="56"/>
      <c r="Q1050" s="56"/>
      <c r="R1050" s="56"/>
      <c r="S1050" s="56"/>
      <c r="T1050" s="56"/>
      <c r="U1050" s="56"/>
      <c r="V1050" s="56"/>
      <c r="W1050" s="56"/>
      <c r="X1050" s="56"/>
    </row>
    <row r="1051">
      <c r="E1051" s="4"/>
      <c r="G1051" s="56"/>
      <c r="H1051" s="56"/>
      <c r="K1051" s="56"/>
      <c r="L1051" s="56"/>
      <c r="M1051" s="56"/>
      <c r="N1051" s="56"/>
      <c r="O1051" s="56"/>
      <c r="P1051" s="56"/>
      <c r="Q1051" s="56"/>
      <c r="R1051" s="56"/>
      <c r="S1051" s="56"/>
      <c r="T1051" s="56"/>
      <c r="U1051" s="56"/>
      <c r="V1051" s="56"/>
      <c r="W1051" s="56"/>
      <c r="X1051" s="56"/>
    </row>
    <row r="1052">
      <c r="E1052" s="4"/>
      <c r="G1052" s="56"/>
      <c r="H1052" s="56"/>
      <c r="K1052" s="56"/>
      <c r="L1052" s="56"/>
      <c r="M1052" s="56"/>
      <c r="N1052" s="56"/>
      <c r="O1052" s="56"/>
      <c r="P1052" s="56"/>
      <c r="Q1052" s="56"/>
      <c r="R1052" s="56"/>
      <c r="S1052" s="56"/>
      <c r="T1052" s="56"/>
      <c r="U1052" s="56"/>
      <c r="V1052" s="56"/>
      <c r="W1052" s="56"/>
      <c r="X1052" s="56"/>
    </row>
    <row r="1053">
      <c r="E1053" s="4"/>
      <c r="G1053" s="56"/>
      <c r="H1053" s="56"/>
      <c r="K1053" s="56"/>
      <c r="L1053" s="56"/>
      <c r="M1053" s="56"/>
      <c r="N1053" s="56"/>
      <c r="O1053" s="56"/>
      <c r="P1053" s="56"/>
      <c r="Q1053" s="56"/>
      <c r="R1053" s="56"/>
      <c r="S1053" s="56"/>
      <c r="T1053" s="56"/>
      <c r="U1053" s="56"/>
      <c r="V1053" s="56"/>
      <c r="W1053" s="56"/>
      <c r="X1053" s="56"/>
    </row>
    <row r="1054">
      <c r="E1054" s="4"/>
      <c r="G1054" s="56"/>
      <c r="H1054" s="56"/>
      <c r="K1054" s="56"/>
      <c r="L1054" s="56"/>
      <c r="M1054" s="56"/>
      <c r="N1054" s="56"/>
      <c r="O1054" s="56"/>
      <c r="P1054" s="56"/>
      <c r="Q1054" s="56"/>
      <c r="R1054" s="56"/>
      <c r="S1054" s="56"/>
      <c r="T1054" s="56"/>
      <c r="U1054" s="56"/>
      <c r="V1054" s="56"/>
      <c r="W1054" s="56"/>
      <c r="X1054" s="56"/>
    </row>
    <row r="1055">
      <c r="E1055" s="4"/>
      <c r="G1055" s="56"/>
      <c r="H1055" s="56"/>
      <c r="K1055" s="56"/>
      <c r="L1055" s="56"/>
      <c r="M1055" s="56"/>
      <c r="N1055" s="56"/>
      <c r="O1055" s="56"/>
      <c r="P1055" s="56"/>
      <c r="Q1055" s="56"/>
      <c r="R1055" s="56"/>
      <c r="S1055" s="56"/>
      <c r="T1055" s="56"/>
      <c r="U1055" s="56"/>
      <c r="V1055" s="56"/>
      <c r="W1055" s="56"/>
      <c r="X1055" s="56"/>
    </row>
    <row r="1056">
      <c r="E1056" s="4"/>
      <c r="G1056" s="56"/>
      <c r="H1056" s="56"/>
      <c r="K1056" s="56"/>
      <c r="L1056" s="56"/>
      <c r="M1056" s="56"/>
      <c r="N1056" s="56"/>
      <c r="O1056" s="56"/>
      <c r="P1056" s="56"/>
      <c r="Q1056" s="56"/>
      <c r="R1056" s="56"/>
      <c r="S1056" s="56"/>
      <c r="T1056" s="56"/>
      <c r="U1056" s="56"/>
      <c r="V1056" s="56"/>
      <c r="W1056" s="56"/>
      <c r="X1056" s="56"/>
    </row>
    <row r="1057">
      <c r="E1057" s="4"/>
      <c r="G1057" s="56"/>
      <c r="H1057" s="56"/>
      <c r="K1057" s="56"/>
      <c r="L1057" s="56"/>
      <c r="M1057" s="56"/>
      <c r="N1057" s="56"/>
      <c r="O1057" s="56"/>
      <c r="P1057" s="56"/>
      <c r="Q1057" s="56"/>
      <c r="R1057" s="56"/>
      <c r="S1057" s="56"/>
      <c r="T1057" s="56"/>
      <c r="U1057" s="56"/>
      <c r="V1057" s="56"/>
      <c r="W1057" s="56"/>
      <c r="X1057" s="56"/>
    </row>
    <row r="1058">
      <c r="E1058" s="4"/>
      <c r="G1058" s="56"/>
      <c r="H1058" s="56"/>
      <c r="K1058" s="56"/>
      <c r="L1058" s="56"/>
      <c r="M1058" s="56"/>
      <c r="N1058" s="56"/>
      <c r="O1058" s="56"/>
      <c r="P1058" s="56"/>
      <c r="Q1058" s="56"/>
      <c r="R1058" s="56"/>
      <c r="S1058" s="56"/>
      <c r="T1058" s="56"/>
      <c r="U1058" s="56"/>
      <c r="V1058" s="56"/>
      <c r="W1058" s="56"/>
      <c r="X1058" s="56"/>
    </row>
    <row r="1059">
      <c r="E1059" s="4"/>
      <c r="G1059" s="56"/>
      <c r="H1059" s="56"/>
      <c r="K1059" s="56"/>
      <c r="L1059" s="56"/>
      <c r="M1059" s="56"/>
      <c r="N1059" s="56"/>
      <c r="O1059" s="56"/>
      <c r="P1059" s="56"/>
      <c r="Q1059" s="56"/>
      <c r="R1059" s="56"/>
      <c r="S1059" s="56"/>
      <c r="T1059" s="56"/>
      <c r="U1059" s="56"/>
      <c r="V1059" s="56"/>
      <c r="W1059" s="56"/>
      <c r="X1059" s="56"/>
    </row>
    <row r="1060">
      <c r="E1060" s="4"/>
      <c r="G1060" s="56"/>
      <c r="H1060" s="56"/>
      <c r="K1060" s="56"/>
      <c r="L1060" s="56"/>
      <c r="M1060" s="56"/>
      <c r="N1060" s="56"/>
      <c r="O1060" s="56"/>
      <c r="P1060" s="56"/>
      <c r="Q1060" s="56"/>
      <c r="R1060" s="56"/>
      <c r="S1060" s="56"/>
      <c r="T1060" s="56"/>
      <c r="U1060" s="56"/>
      <c r="V1060" s="56"/>
      <c r="W1060" s="56"/>
      <c r="X1060" s="56"/>
    </row>
    <row r="1061">
      <c r="E1061" s="4"/>
      <c r="G1061" s="56"/>
      <c r="H1061" s="56"/>
      <c r="K1061" s="56"/>
      <c r="L1061" s="56"/>
      <c r="M1061" s="56"/>
      <c r="N1061" s="56"/>
      <c r="O1061" s="56"/>
      <c r="P1061" s="56"/>
      <c r="Q1061" s="56"/>
      <c r="R1061" s="56"/>
      <c r="S1061" s="56"/>
      <c r="T1061" s="56"/>
      <c r="U1061" s="56"/>
      <c r="V1061" s="56"/>
      <c r="W1061" s="56"/>
      <c r="X1061" s="56"/>
    </row>
    <row r="1062">
      <c r="E1062" s="4"/>
      <c r="G1062" s="56"/>
      <c r="H1062" s="56"/>
      <c r="K1062" s="56"/>
      <c r="L1062" s="56"/>
      <c r="M1062" s="56"/>
      <c r="N1062" s="56"/>
      <c r="O1062" s="56"/>
      <c r="P1062" s="56"/>
      <c r="Q1062" s="56"/>
      <c r="R1062" s="56"/>
      <c r="S1062" s="56"/>
      <c r="T1062" s="56"/>
      <c r="U1062" s="56"/>
      <c r="V1062" s="56"/>
      <c r="W1062" s="56"/>
      <c r="X1062" s="56"/>
    </row>
    <row r="1063">
      <c r="E1063" s="4"/>
      <c r="G1063" s="56"/>
      <c r="H1063" s="56"/>
      <c r="K1063" s="56"/>
      <c r="L1063" s="56"/>
      <c r="M1063" s="56"/>
      <c r="N1063" s="56"/>
      <c r="O1063" s="56"/>
      <c r="P1063" s="56"/>
      <c r="Q1063" s="56"/>
      <c r="R1063" s="56"/>
      <c r="S1063" s="56"/>
      <c r="T1063" s="56"/>
      <c r="U1063" s="56"/>
      <c r="V1063" s="56"/>
      <c r="W1063" s="56"/>
      <c r="X1063" s="56"/>
    </row>
    <row r="1064">
      <c r="E1064" s="4"/>
      <c r="G1064" s="56"/>
      <c r="H1064" s="56"/>
      <c r="K1064" s="56"/>
      <c r="L1064" s="56"/>
      <c r="M1064" s="56"/>
      <c r="N1064" s="56"/>
      <c r="O1064" s="56"/>
      <c r="P1064" s="56"/>
      <c r="Q1064" s="56"/>
      <c r="R1064" s="56"/>
      <c r="S1064" s="56"/>
      <c r="T1064" s="56"/>
      <c r="U1064" s="56"/>
      <c r="V1064" s="56"/>
      <c r="W1064" s="56"/>
      <c r="X1064" s="56"/>
    </row>
    <row r="1065">
      <c r="E1065" s="4"/>
      <c r="G1065" s="56"/>
      <c r="H1065" s="56"/>
      <c r="K1065" s="56"/>
      <c r="L1065" s="56"/>
      <c r="M1065" s="56"/>
      <c r="N1065" s="56"/>
      <c r="O1065" s="56"/>
      <c r="P1065" s="56"/>
      <c r="Q1065" s="56"/>
      <c r="R1065" s="56"/>
      <c r="S1065" s="56"/>
      <c r="T1065" s="56"/>
      <c r="U1065" s="56"/>
      <c r="V1065" s="56"/>
      <c r="W1065" s="56"/>
      <c r="X1065" s="56"/>
    </row>
    <row r="1066">
      <c r="E1066" s="4"/>
      <c r="G1066" s="56"/>
      <c r="H1066" s="56"/>
      <c r="K1066" s="56"/>
      <c r="L1066" s="56"/>
      <c r="M1066" s="56"/>
      <c r="N1066" s="56"/>
      <c r="O1066" s="56"/>
      <c r="P1066" s="56"/>
      <c r="Q1066" s="56"/>
      <c r="R1066" s="56"/>
      <c r="S1066" s="56"/>
      <c r="T1066" s="56"/>
      <c r="U1066" s="56"/>
      <c r="V1066" s="56"/>
      <c r="W1066" s="56"/>
      <c r="X1066" s="56"/>
    </row>
    <row r="1067">
      <c r="E1067" s="4"/>
      <c r="G1067" s="56"/>
      <c r="H1067" s="56"/>
      <c r="K1067" s="56"/>
      <c r="L1067" s="56"/>
      <c r="M1067" s="56"/>
      <c r="N1067" s="56"/>
      <c r="O1067" s="56"/>
      <c r="P1067" s="56"/>
      <c r="Q1067" s="56"/>
      <c r="R1067" s="56"/>
      <c r="S1067" s="56"/>
      <c r="T1067" s="56"/>
      <c r="U1067" s="56"/>
      <c r="V1067" s="56"/>
      <c r="W1067" s="56"/>
      <c r="X1067" s="56"/>
    </row>
    <row r="1068">
      <c r="E1068" s="4"/>
      <c r="G1068" s="56"/>
      <c r="H1068" s="56"/>
      <c r="K1068" s="56"/>
      <c r="L1068" s="56"/>
      <c r="M1068" s="56"/>
      <c r="N1068" s="56"/>
      <c r="O1068" s="56"/>
      <c r="P1068" s="56"/>
      <c r="Q1068" s="56"/>
      <c r="R1068" s="56"/>
      <c r="S1068" s="56"/>
      <c r="T1068" s="56"/>
      <c r="U1068" s="56"/>
      <c r="V1068" s="56"/>
      <c r="W1068" s="56"/>
      <c r="X1068" s="56"/>
    </row>
    <row r="1069">
      <c r="E1069" s="4"/>
      <c r="G1069" s="56"/>
      <c r="H1069" s="56"/>
      <c r="K1069" s="56"/>
      <c r="L1069" s="56"/>
      <c r="M1069" s="56"/>
      <c r="N1069" s="56"/>
      <c r="O1069" s="56"/>
      <c r="P1069" s="56"/>
      <c r="Q1069" s="56"/>
      <c r="R1069" s="56"/>
      <c r="S1069" s="56"/>
      <c r="T1069" s="56"/>
      <c r="U1069" s="56"/>
      <c r="V1069" s="56"/>
      <c r="W1069" s="56"/>
      <c r="X1069" s="56"/>
    </row>
    <row r="1070">
      <c r="E1070" s="4"/>
      <c r="G1070" s="56"/>
      <c r="H1070" s="56"/>
      <c r="K1070" s="56"/>
      <c r="L1070" s="56"/>
      <c r="M1070" s="56"/>
      <c r="N1070" s="56"/>
      <c r="O1070" s="56"/>
      <c r="P1070" s="56"/>
      <c r="Q1070" s="56"/>
      <c r="R1070" s="56"/>
      <c r="S1070" s="56"/>
      <c r="T1070" s="56"/>
      <c r="U1070" s="56"/>
      <c r="V1070" s="56"/>
      <c r="W1070" s="56"/>
      <c r="X1070" s="56"/>
    </row>
    <row r="1071">
      <c r="E1071" s="4"/>
      <c r="G1071" s="56"/>
      <c r="H1071" s="56"/>
      <c r="K1071" s="56"/>
      <c r="L1071" s="56"/>
      <c r="M1071" s="56"/>
      <c r="N1071" s="56"/>
      <c r="O1071" s="56"/>
      <c r="P1071" s="56"/>
      <c r="Q1071" s="56"/>
      <c r="R1071" s="56"/>
      <c r="S1071" s="56"/>
      <c r="T1071" s="56"/>
      <c r="U1071" s="56"/>
      <c r="V1071" s="56"/>
      <c r="W1071" s="56"/>
      <c r="X1071" s="56"/>
    </row>
    <row r="1072">
      <c r="E1072" s="4"/>
      <c r="G1072" s="56"/>
      <c r="H1072" s="56"/>
      <c r="K1072" s="56"/>
      <c r="L1072" s="56"/>
      <c r="M1072" s="56"/>
      <c r="N1072" s="56"/>
      <c r="O1072" s="56"/>
      <c r="P1072" s="56"/>
      <c r="Q1072" s="56"/>
      <c r="R1072" s="56"/>
      <c r="S1072" s="56"/>
      <c r="T1072" s="56"/>
      <c r="U1072" s="56"/>
      <c r="V1072" s="56"/>
      <c r="W1072" s="56"/>
      <c r="X1072" s="56"/>
    </row>
    <row r="1073">
      <c r="E1073" s="4"/>
      <c r="G1073" s="56"/>
      <c r="H1073" s="56"/>
      <c r="K1073" s="56"/>
      <c r="L1073" s="56"/>
      <c r="M1073" s="56"/>
      <c r="N1073" s="56"/>
      <c r="O1073" s="56"/>
      <c r="P1073" s="56"/>
      <c r="Q1073" s="56"/>
      <c r="R1073" s="56"/>
      <c r="S1073" s="56"/>
      <c r="T1073" s="56"/>
      <c r="U1073" s="56"/>
      <c r="V1073" s="56"/>
      <c r="W1073" s="56"/>
      <c r="X1073" s="56"/>
    </row>
    <row r="1074">
      <c r="E1074" s="4"/>
      <c r="G1074" s="56"/>
      <c r="H1074" s="56"/>
      <c r="K1074" s="56"/>
      <c r="L1074" s="56"/>
      <c r="M1074" s="56"/>
      <c r="N1074" s="56"/>
      <c r="O1074" s="56"/>
      <c r="P1074" s="56"/>
      <c r="Q1074" s="56"/>
      <c r="R1074" s="56"/>
      <c r="S1074" s="56"/>
      <c r="T1074" s="56"/>
      <c r="U1074" s="56"/>
      <c r="V1074" s="56"/>
      <c r="W1074" s="56"/>
      <c r="X1074" s="56"/>
    </row>
    <row r="1075">
      <c r="E1075" s="4"/>
      <c r="G1075" s="56"/>
      <c r="H1075" s="56"/>
      <c r="K1075" s="56"/>
      <c r="L1075" s="56"/>
      <c r="M1075" s="56"/>
      <c r="N1075" s="56"/>
      <c r="O1075" s="56"/>
      <c r="P1075" s="56"/>
      <c r="Q1075" s="56"/>
      <c r="R1075" s="56"/>
      <c r="S1075" s="56"/>
      <c r="T1075" s="56"/>
      <c r="U1075" s="56"/>
      <c r="V1075" s="56"/>
      <c r="W1075" s="56"/>
      <c r="X1075" s="56"/>
    </row>
    <row r="1076">
      <c r="E1076" s="4"/>
      <c r="G1076" s="56"/>
      <c r="H1076" s="56"/>
      <c r="K1076" s="56"/>
      <c r="L1076" s="56"/>
      <c r="M1076" s="56"/>
      <c r="N1076" s="56"/>
      <c r="O1076" s="56"/>
      <c r="P1076" s="56"/>
      <c r="Q1076" s="56"/>
      <c r="R1076" s="56"/>
      <c r="S1076" s="56"/>
      <c r="T1076" s="56"/>
      <c r="U1076" s="56"/>
      <c r="V1076" s="56"/>
      <c r="W1076" s="56"/>
      <c r="X1076" s="56"/>
    </row>
    <row r="1077">
      <c r="E1077" s="4"/>
      <c r="G1077" s="56"/>
      <c r="H1077" s="56"/>
      <c r="K1077" s="56"/>
      <c r="L1077" s="56"/>
      <c r="M1077" s="56"/>
      <c r="N1077" s="56"/>
      <c r="O1077" s="56"/>
      <c r="P1077" s="56"/>
      <c r="Q1077" s="56"/>
      <c r="R1077" s="56"/>
      <c r="S1077" s="56"/>
      <c r="T1077" s="56"/>
      <c r="U1077" s="56"/>
      <c r="V1077" s="56"/>
      <c r="W1077" s="56"/>
      <c r="X1077" s="56"/>
    </row>
    <row r="1078">
      <c r="E1078" s="4"/>
      <c r="G1078" s="56"/>
      <c r="H1078" s="56"/>
      <c r="K1078" s="56"/>
      <c r="L1078" s="56"/>
      <c r="M1078" s="56"/>
      <c r="N1078" s="56"/>
      <c r="O1078" s="56"/>
      <c r="P1078" s="56"/>
      <c r="Q1078" s="56"/>
      <c r="R1078" s="56"/>
      <c r="S1078" s="56"/>
      <c r="T1078" s="56"/>
      <c r="U1078" s="56"/>
      <c r="V1078" s="56"/>
      <c r="W1078" s="56"/>
      <c r="X1078" s="56"/>
    </row>
    <row r="1079">
      <c r="E1079" s="4"/>
      <c r="G1079" s="56"/>
      <c r="H1079" s="56"/>
      <c r="K1079" s="56"/>
      <c r="L1079" s="56"/>
      <c r="M1079" s="56"/>
      <c r="N1079" s="56"/>
      <c r="O1079" s="56"/>
      <c r="P1079" s="56"/>
      <c r="Q1079" s="56"/>
      <c r="R1079" s="56"/>
      <c r="S1079" s="56"/>
      <c r="T1079" s="56"/>
      <c r="U1079" s="56"/>
      <c r="V1079" s="56"/>
      <c r="W1079" s="56"/>
      <c r="X1079" s="56"/>
    </row>
    <row r="1080">
      <c r="E1080" s="4"/>
      <c r="G1080" s="56"/>
      <c r="H1080" s="56"/>
      <c r="K1080" s="56"/>
      <c r="L1080" s="56"/>
      <c r="M1080" s="56"/>
      <c r="N1080" s="56"/>
      <c r="O1080" s="56"/>
      <c r="P1080" s="56"/>
      <c r="Q1080" s="56"/>
      <c r="R1080" s="56"/>
      <c r="S1080" s="56"/>
      <c r="T1080" s="56"/>
      <c r="U1080" s="56"/>
      <c r="V1080" s="56"/>
      <c r="W1080" s="56"/>
      <c r="X1080" s="56"/>
    </row>
    <row r="1081">
      <c r="E1081" s="4"/>
      <c r="G1081" s="56"/>
      <c r="H1081" s="56"/>
      <c r="K1081" s="56"/>
      <c r="L1081" s="56"/>
      <c r="M1081" s="56"/>
      <c r="N1081" s="56"/>
      <c r="O1081" s="56"/>
      <c r="P1081" s="56"/>
      <c r="Q1081" s="56"/>
      <c r="R1081" s="56"/>
      <c r="S1081" s="56"/>
      <c r="T1081" s="56"/>
      <c r="U1081" s="56"/>
      <c r="V1081" s="56"/>
      <c r="W1081" s="56"/>
      <c r="X1081" s="56"/>
    </row>
    <row r="1082">
      <c r="E1082" s="4"/>
      <c r="G1082" s="56"/>
      <c r="H1082" s="56"/>
      <c r="K1082" s="56"/>
      <c r="L1082" s="56"/>
      <c r="M1082" s="56"/>
      <c r="N1082" s="56"/>
      <c r="O1082" s="56"/>
      <c r="P1082" s="56"/>
      <c r="Q1082" s="56"/>
      <c r="R1082" s="56"/>
      <c r="S1082" s="56"/>
      <c r="T1082" s="56"/>
      <c r="U1082" s="56"/>
      <c r="V1082" s="56"/>
      <c r="W1082" s="56"/>
      <c r="X1082" s="56"/>
    </row>
    <row r="1083">
      <c r="E1083" s="4"/>
      <c r="G1083" s="56"/>
      <c r="H1083" s="56"/>
      <c r="K1083" s="56"/>
      <c r="L1083" s="56"/>
      <c r="M1083" s="56"/>
      <c r="N1083" s="56"/>
      <c r="O1083" s="56"/>
      <c r="P1083" s="56"/>
      <c r="Q1083" s="56"/>
      <c r="R1083" s="56"/>
      <c r="S1083" s="56"/>
      <c r="T1083" s="56"/>
      <c r="U1083" s="56"/>
      <c r="V1083" s="56"/>
      <c r="W1083" s="56"/>
      <c r="X1083" s="56"/>
    </row>
    <row r="1084">
      <c r="E1084" s="4"/>
      <c r="G1084" s="56"/>
      <c r="H1084" s="56"/>
      <c r="K1084" s="56"/>
      <c r="L1084" s="56"/>
      <c r="M1084" s="56"/>
      <c r="N1084" s="56"/>
      <c r="O1084" s="56"/>
      <c r="P1084" s="56"/>
      <c r="Q1084" s="56"/>
      <c r="R1084" s="56"/>
      <c r="S1084" s="56"/>
      <c r="T1084" s="56"/>
      <c r="U1084" s="56"/>
      <c r="V1084" s="56"/>
      <c r="W1084" s="56"/>
      <c r="X1084" s="56"/>
    </row>
    <row r="1085">
      <c r="E1085" s="4"/>
      <c r="G1085" s="56"/>
      <c r="H1085" s="56"/>
      <c r="K1085" s="56"/>
      <c r="L1085" s="56"/>
      <c r="M1085" s="56"/>
      <c r="N1085" s="56"/>
      <c r="O1085" s="56"/>
      <c r="P1085" s="56"/>
      <c r="Q1085" s="56"/>
      <c r="R1085" s="56"/>
      <c r="S1085" s="56"/>
      <c r="T1085" s="56"/>
      <c r="U1085" s="56"/>
      <c r="V1085" s="56"/>
      <c r="W1085" s="56"/>
      <c r="X1085" s="56"/>
    </row>
    <row r="1086">
      <c r="E1086" s="4"/>
      <c r="G1086" s="56"/>
      <c r="H1086" s="56"/>
      <c r="K1086" s="56"/>
      <c r="L1086" s="56"/>
      <c r="M1086" s="56"/>
      <c r="N1086" s="56"/>
      <c r="O1086" s="56"/>
      <c r="P1086" s="56"/>
      <c r="Q1086" s="56"/>
      <c r="R1086" s="56"/>
      <c r="S1086" s="56"/>
      <c r="T1086" s="56"/>
      <c r="U1086" s="56"/>
      <c r="V1086" s="56"/>
      <c r="W1086" s="56"/>
      <c r="X1086" s="56"/>
    </row>
    <row r="1087">
      <c r="E1087" s="4"/>
      <c r="G1087" s="56"/>
      <c r="H1087" s="56"/>
      <c r="K1087" s="56"/>
      <c r="L1087" s="56"/>
      <c r="M1087" s="56"/>
      <c r="N1087" s="56"/>
      <c r="O1087" s="56"/>
      <c r="P1087" s="56"/>
      <c r="Q1087" s="56"/>
      <c r="R1087" s="56"/>
      <c r="S1087" s="56"/>
      <c r="T1087" s="56"/>
      <c r="U1087" s="56"/>
      <c r="V1087" s="56"/>
      <c r="W1087" s="56"/>
      <c r="X1087" s="56"/>
    </row>
    <row r="1088">
      <c r="E1088" s="4"/>
      <c r="G1088" s="56"/>
      <c r="H1088" s="56"/>
      <c r="K1088" s="56"/>
      <c r="L1088" s="56"/>
      <c r="M1088" s="56"/>
      <c r="N1088" s="56"/>
      <c r="O1088" s="56"/>
      <c r="P1088" s="56"/>
      <c r="Q1088" s="56"/>
      <c r="R1088" s="56"/>
      <c r="S1088" s="56"/>
      <c r="T1088" s="56"/>
      <c r="U1088" s="56"/>
      <c r="V1088" s="56"/>
      <c r="W1088" s="56"/>
      <c r="X1088" s="56"/>
    </row>
    <row r="1089">
      <c r="E1089" s="4"/>
      <c r="G1089" s="56"/>
      <c r="H1089" s="56"/>
      <c r="K1089" s="56"/>
      <c r="L1089" s="56"/>
      <c r="M1089" s="56"/>
      <c r="N1089" s="56"/>
      <c r="O1089" s="56"/>
      <c r="P1089" s="56"/>
      <c r="Q1089" s="56"/>
      <c r="R1089" s="56"/>
      <c r="S1089" s="56"/>
      <c r="T1089" s="56"/>
      <c r="U1089" s="56"/>
      <c r="V1089" s="56"/>
      <c r="W1089" s="56"/>
      <c r="X1089" s="56"/>
    </row>
    <row r="1090">
      <c r="E1090" s="4"/>
      <c r="G1090" s="56"/>
      <c r="H1090" s="56"/>
      <c r="K1090" s="56"/>
      <c r="L1090" s="56"/>
      <c r="M1090" s="56"/>
      <c r="N1090" s="56"/>
      <c r="O1090" s="56"/>
      <c r="P1090" s="56"/>
      <c r="Q1090" s="56"/>
      <c r="R1090" s="56"/>
      <c r="S1090" s="56"/>
      <c r="T1090" s="56"/>
      <c r="U1090" s="56"/>
      <c r="V1090" s="56"/>
      <c r="W1090" s="56"/>
      <c r="X1090" s="56"/>
    </row>
    <row r="1091">
      <c r="E1091" s="4"/>
      <c r="G1091" s="56"/>
      <c r="H1091" s="56"/>
      <c r="K1091" s="56"/>
      <c r="L1091" s="56"/>
      <c r="M1091" s="56"/>
      <c r="N1091" s="56"/>
      <c r="O1091" s="56"/>
      <c r="P1091" s="56"/>
      <c r="Q1091" s="56"/>
      <c r="R1091" s="56"/>
      <c r="S1091" s="56"/>
      <c r="T1091" s="56"/>
      <c r="U1091" s="56"/>
      <c r="V1091" s="56"/>
      <c r="W1091" s="56"/>
      <c r="X1091" s="56"/>
    </row>
    <row r="1092">
      <c r="E1092" s="4"/>
      <c r="G1092" s="56"/>
      <c r="H1092" s="56"/>
      <c r="K1092" s="56"/>
      <c r="L1092" s="56"/>
      <c r="M1092" s="56"/>
      <c r="N1092" s="56"/>
      <c r="O1092" s="56"/>
      <c r="P1092" s="56"/>
      <c r="Q1092" s="56"/>
      <c r="R1092" s="56"/>
      <c r="S1092" s="56"/>
      <c r="T1092" s="56"/>
      <c r="U1092" s="56"/>
      <c r="V1092" s="56"/>
      <c r="W1092" s="56"/>
      <c r="X1092" s="56"/>
    </row>
    <row r="1093">
      <c r="E1093" s="4"/>
      <c r="G1093" s="56"/>
      <c r="H1093" s="56"/>
      <c r="K1093" s="56"/>
      <c r="L1093" s="56"/>
      <c r="M1093" s="56"/>
      <c r="N1093" s="56"/>
      <c r="O1093" s="56"/>
      <c r="P1093" s="56"/>
      <c r="Q1093" s="56"/>
      <c r="R1093" s="56"/>
      <c r="S1093" s="56"/>
      <c r="T1093" s="56"/>
      <c r="U1093" s="56"/>
      <c r="V1093" s="56"/>
      <c r="W1093" s="56"/>
      <c r="X1093" s="56"/>
    </row>
    <row r="1094">
      <c r="E1094" s="4"/>
      <c r="G1094" s="56"/>
      <c r="H1094" s="56"/>
      <c r="K1094" s="56"/>
      <c r="L1094" s="56"/>
      <c r="M1094" s="56"/>
      <c r="N1094" s="56"/>
      <c r="O1094" s="56"/>
      <c r="P1094" s="56"/>
      <c r="Q1094" s="56"/>
      <c r="R1094" s="56"/>
      <c r="S1094" s="56"/>
      <c r="T1094" s="56"/>
      <c r="U1094" s="56"/>
      <c r="V1094" s="56"/>
      <c r="W1094" s="56"/>
      <c r="X1094" s="56"/>
    </row>
    <row r="1095">
      <c r="E1095" s="4"/>
      <c r="G1095" s="56"/>
      <c r="H1095" s="56"/>
      <c r="K1095" s="56"/>
      <c r="L1095" s="56"/>
      <c r="M1095" s="56"/>
      <c r="N1095" s="56"/>
      <c r="O1095" s="56"/>
      <c r="P1095" s="56"/>
      <c r="Q1095" s="56"/>
      <c r="R1095" s="56"/>
      <c r="S1095" s="56"/>
      <c r="T1095" s="56"/>
      <c r="U1095" s="56"/>
      <c r="V1095" s="56"/>
      <c r="W1095" s="56"/>
      <c r="X1095" s="56"/>
    </row>
    <row r="1096">
      <c r="E1096" s="4"/>
      <c r="G1096" s="56"/>
      <c r="H1096" s="56"/>
      <c r="K1096" s="56"/>
      <c r="L1096" s="56"/>
      <c r="M1096" s="56"/>
      <c r="N1096" s="56"/>
      <c r="O1096" s="56"/>
      <c r="P1096" s="56"/>
      <c r="Q1096" s="56"/>
      <c r="R1096" s="56"/>
      <c r="S1096" s="56"/>
      <c r="T1096" s="56"/>
      <c r="U1096" s="56"/>
      <c r="V1096" s="56"/>
      <c r="W1096" s="56"/>
      <c r="X1096" s="56"/>
    </row>
    <row r="1097">
      <c r="E1097" s="4"/>
      <c r="G1097" s="56"/>
      <c r="H1097" s="56"/>
      <c r="K1097" s="56"/>
      <c r="L1097" s="56"/>
      <c r="M1097" s="56"/>
      <c r="N1097" s="56"/>
      <c r="O1097" s="56"/>
      <c r="P1097" s="56"/>
      <c r="Q1097" s="56"/>
      <c r="R1097" s="56"/>
      <c r="S1097" s="56"/>
      <c r="T1097" s="56"/>
      <c r="U1097" s="56"/>
      <c r="V1097" s="56"/>
      <c r="W1097" s="56"/>
      <c r="X1097" s="56"/>
    </row>
    <row r="1098">
      <c r="E1098" s="4"/>
      <c r="G1098" s="56"/>
      <c r="H1098" s="56"/>
      <c r="K1098" s="56"/>
      <c r="L1098" s="56"/>
      <c r="M1098" s="56"/>
      <c r="N1098" s="56"/>
      <c r="O1098" s="56"/>
      <c r="P1098" s="56"/>
      <c r="Q1098" s="56"/>
      <c r="R1098" s="56"/>
      <c r="S1098" s="56"/>
      <c r="T1098" s="56"/>
      <c r="U1098" s="56"/>
      <c r="V1098" s="56"/>
      <c r="W1098" s="56"/>
      <c r="X1098" s="56"/>
    </row>
    <row r="1099">
      <c r="E1099" s="4"/>
      <c r="G1099" s="56"/>
      <c r="H1099" s="56"/>
      <c r="K1099" s="56"/>
      <c r="L1099" s="56"/>
      <c r="M1099" s="56"/>
      <c r="N1099" s="56"/>
      <c r="O1099" s="56"/>
      <c r="P1099" s="56"/>
      <c r="Q1099" s="56"/>
      <c r="R1099" s="56"/>
      <c r="S1099" s="56"/>
      <c r="T1099" s="56"/>
      <c r="U1099" s="56"/>
      <c r="V1099" s="56"/>
      <c r="W1099" s="56"/>
      <c r="X1099" s="56"/>
    </row>
    <row r="1100">
      <c r="E1100" s="4"/>
      <c r="G1100" s="56"/>
      <c r="H1100" s="56"/>
      <c r="K1100" s="56"/>
      <c r="L1100" s="56"/>
      <c r="M1100" s="56"/>
      <c r="N1100" s="56"/>
      <c r="O1100" s="56"/>
      <c r="P1100" s="56"/>
      <c r="Q1100" s="56"/>
      <c r="R1100" s="56"/>
      <c r="S1100" s="56"/>
      <c r="T1100" s="56"/>
      <c r="U1100" s="56"/>
      <c r="V1100" s="56"/>
      <c r="W1100" s="56"/>
      <c r="X1100" s="56"/>
    </row>
    <row r="1101">
      <c r="E1101" s="4"/>
      <c r="G1101" s="56"/>
      <c r="H1101" s="56"/>
      <c r="K1101" s="56"/>
      <c r="L1101" s="56"/>
      <c r="M1101" s="56"/>
      <c r="N1101" s="56"/>
      <c r="O1101" s="56"/>
      <c r="P1101" s="56"/>
      <c r="Q1101" s="56"/>
      <c r="R1101" s="56"/>
      <c r="S1101" s="56"/>
      <c r="T1101" s="56"/>
      <c r="U1101" s="56"/>
      <c r="V1101" s="56"/>
      <c r="W1101" s="56"/>
      <c r="X1101" s="56"/>
    </row>
    <row r="1102">
      <c r="E1102" s="4"/>
      <c r="G1102" s="56"/>
      <c r="H1102" s="56"/>
      <c r="K1102" s="56"/>
      <c r="L1102" s="56"/>
      <c r="M1102" s="56"/>
      <c r="N1102" s="56"/>
      <c r="O1102" s="56"/>
      <c r="P1102" s="56"/>
      <c r="Q1102" s="56"/>
      <c r="R1102" s="56"/>
      <c r="S1102" s="56"/>
      <c r="T1102" s="56"/>
      <c r="U1102" s="56"/>
      <c r="V1102" s="56"/>
      <c r="W1102" s="56"/>
      <c r="X1102" s="56"/>
    </row>
    <row r="1103">
      <c r="E1103" s="4"/>
      <c r="G1103" s="56"/>
      <c r="H1103" s="56"/>
      <c r="K1103" s="56"/>
      <c r="L1103" s="56"/>
      <c r="M1103" s="56"/>
      <c r="N1103" s="56"/>
      <c r="O1103" s="56"/>
      <c r="P1103" s="56"/>
      <c r="Q1103" s="56"/>
      <c r="R1103" s="56"/>
      <c r="S1103" s="56"/>
      <c r="T1103" s="56"/>
      <c r="U1103" s="56"/>
      <c r="V1103" s="56"/>
      <c r="W1103" s="56"/>
      <c r="X1103" s="56"/>
    </row>
    <row r="1104">
      <c r="E1104" s="4"/>
      <c r="G1104" s="56"/>
      <c r="H1104" s="56"/>
      <c r="K1104" s="56"/>
      <c r="L1104" s="56"/>
      <c r="M1104" s="56"/>
      <c r="N1104" s="56"/>
      <c r="O1104" s="56"/>
      <c r="P1104" s="56"/>
      <c r="Q1104" s="56"/>
      <c r="R1104" s="56"/>
      <c r="S1104" s="56"/>
      <c r="T1104" s="56"/>
      <c r="U1104" s="56"/>
      <c r="V1104" s="56"/>
      <c r="W1104" s="56"/>
      <c r="X1104" s="56"/>
    </row>
    <row r="1105">
      <c r="E1105" s="4"/>
      <c r="G1105" s="56"/>
      <c r="H1105" s="56"/>
      <c r="K1105" s="56"/>
      <c r="L1105" s="56"/>
      <c r="M1105" s="56"/>
      <c r="N1105" s="56"/>
      <c r="O1105" s="56"/>
      <c r="P1105" s="56"/>
      <c r="Q1105" s="56"/>
      <c r="R1105" s="56"/>
      <c r="S1105" s="56"/>
      <c r="T1105" s="56"/>
      <c r="U1105" s="56"/>
      <c r="V1105" s="56"/>
      <c r="W1105" s="56"/>
      <c r="X1105" s="56"/>
    </row>
    <row r="1106">
      <c r="E1106" s="4"/>
      <c r="G1106" s="56"/>
      <c r="H1106" s="56"/>
      <c r="K1106" s="56"/>
      <c r="L1106" s="56"/>
      <c r="M1106" s="56"/>
      <c r="N1106" s="56"/>
      <c r="O1106" s="56"/>
      <c r="P1106" s="56"/>
      <c r="Q1106" s="56"/>
      <c r="R1106" s="56"/>
      <c r="S1106" s="56"/>
      <c r="T1106" s="56"/>
      <c r="U1106" s="56"/>
      <c r="V1106" s="56"/>
      <c r="W1106" s="56"/>
      <c r="X1106" s="56"/>
    </row>
    <row r="1107">
      <c r="E1107" s="4"/>
      <c r="G1107" s="56"/>
      <c r="H1107" s="56"/>
      <c r="K1107" s="56"/>
      <c r="L1107" s="56"/>
      <c r="M1107" s="56"/>
      <c r="N1107" s="56"/>
      <c r="O1107" s="56"/>
      <c r="P1107" s="56"/>
      <c r="Q1107" s="56"/>
      <c r="R1107" s="56"/>
      <c r="S1107" s="56"/>
      <c r="T1107" s="56"/>
      <c r="U1107" s="56"/>
      <c r="V1107" s="56"/>
      <c r="W1107" s="56"/>
      <c r="X1107" s="56"/>
    </row>
    <row r="1108">
      <c r="E1108" s="4"/>
      <c r="G1108" s="56"/>
      <c r="H1108" s="56"/>
      <c r="K1108" s="56"/>
      <c r="L1108" s="56"/>
      <c r="M1108" s="56"/>
      <c r="N1108" s="56"/>
      <c r="O1108" s="56"/>
      <c r="P1108" s="56"/>
      <c r="Q1108" s="56"/>
      <c r="R1108" s="56"/>
      <c r="S1108" s="56"/>
      <c r="T1108" s="56"/>
      <c r="U1108" s="56"/>
      <c r="V1108" s="56"/>
      <c r="W1108" s="56"/>
      <c r="X1108" s="56"/>
    </row>
    <row r="1109">
      <c r="E1109" s="4"/>
      <c r="G1109" s="56"/>
      <c r="H1109" s="56"/>
      <c r="K1109" s="56"/>
      <c r="L1109" s="56"/>
      <c r="M1109" s="56"/>
      <c r="N1109" s="56"/>
      <c r="O1109" s="56"/>
      <c r="P1109" s="56"/>
      <c r="Q1109" s="56"/>
      <c r="R1109" s="56"/>
      <c r="S1109" s="56"/>
      <c r="T1109" s="56"/>
      <c r="U1109" s="56"/>
      <c r="V1109" s="56"/>
      <c r="W1109" s="56"/>
      <c r="X1109" s="56"/>
    </row>
    <row r="1110">
      <c r="E1110" s="4"/>
      <c r="G1110" s="56"/>
      <c r="H1110" s="56"/>
      <c r="K1110" s="56"/>
      <c r="L1110" s="56"/>
      <c r="M1110" s="56"/>
      <c r="N1110" s="56"/>
      <c r="O1110" s="56"/>
      <c r="P1110" s="56"/>
      <c r="Q1110" s="56"/>
      <c r="R1110" s="56"/>
      <c r="S1110" s="56"/>
      <c r="T1110" s="56"/>
      <c r="U1110" s="56"/>
      <c r="V1110" s="56"/>
      <c r="W1110" s="56"/>
      <c r="X1110" s="56"/>
    </row>
    <row r="1111">
      <c r="E1111" s="4"/>
      <c r="G1111" s="56"/>
      <c r="H1111" s="56"/>
      <c r="K1111" s="56"/>
      <c r="L1111" s="56"/>
      <c r="M1111" s="56"/>
      <c r="N1111" s="56"/>
      <c r="O1111" s="56"/>
      <c r="P1111" s="56"/>
      <c r="Q1111" s="56"/>
      <c r="R1111" s="56"/>
      <c r="S1111" s="56"/>
      <c r="T1111" s="56"/>
      <c r="U1111" s="56"/>
      <c r="V1111" s="56"/>
      <c r="W1111" s="56"/>
      <c r="X1111" s="56"/>
    </row>
    <row r="1112">
      <c r="E1112" s="4"/>
      <c r="G1112" s="56"/>
      <c r="H1112" s="56"/>
      <c r="K1112" s="56"/>
      <c r="L1112" s="56"/>
      <c r="M1112" s="56"/>
      <c r="N1112" s="56"/>
      <c r="O1112" s="56"/>
      <c r="P1112" s="56"/>
      <c r="Q1112" s="56"/>
      <c r="R1112" s="56"/>
      <c r="S1112" s="56"/>
      <c r="T1112" s="56"/>
      <c r="U1112" s="56"/>
      <c r="V1112" s="56"/>
      <c r="W1112" s="56"/>
      <c r="X1112" s="56"/>
    </row>
    <row r="1113">
      <c r="E1113" s="4"/>
      <c r="G1113" s="56"/>
      <c r="H1113" s="56"/>
      <c r="K1113" s="56"/>
      <c r="L1113" s="56"/>
      <c r="M1113" s="56"/>
      <c r="N1113" s="56"/>
      <c r="O1113" s="56"/>
      <c r="P1113" s="56"/>
      <c r="Q1113" s="56"/>
      <c r="R1113" s="56"/>
      <c r="S1113" s="56"/>
      <c r="T1113" s="56"/>
      <c r="U1113" s="56"/>
      <c r="V1113" s="56"/>
      <c r="W1113" s="56"/>
      <c r="X1113" s="56"/>
    </row>
    <row r="1114">
      <c r="E1114" s="4"/>
      <c r="G1114" s="56"/>
      <c r="H1114" s="56"/>
      <c r="K1114" s="56"/>
      <c r="L1114" s="56"/>
      <c r="M1114" s="56"/>
      <c r="N1114" s="56"/>
      <c r="O1114" s="56"/>
      <c r="P1114" s="56"/>
      <c r="Q1114" s="56"/>
      <c r="R1114" s="56"/>
      <c r="S1114" s="56"/>
      <c r="T1114" s="56"/>
      <c r="U1114" s="56"/>
      <c r="V1114" s="56"/>
      <c r="W1114" s="56"/>
      <c r="X1114" s="56"/>
    </row>
    <row r="1115">
      <c r="E1115" s="4"/>
      <c r="G1115" s="56"/>
      <c r="H1115" s="56"/>
      <c r="K1115" s="56"/>
      <c r="L1115" s="56"/>
      <c r="M1115" s="56"/>
      <c r="N1115" s="56"/>
      <c r="O1115" s="56"/>
      <c r="P1115" s="56"/>
      <c r="Q1115" s="56"/>
      <c r="R1115" s="56"/>
      <c r="S1115" s="56"/>
      <c r="T1115" s="56"/>
      <c r="U1115" s="56"/>
      <c r="V1115" s="56"/>
      <c r="W1115" s="56"/>
      <c r="X1115" s="56"/>
    </row>
    <row r="1116">
      <c r="E1116" s="4"/>
      <c r="G1116" s="56"/>
      <c r="H1116" s="56"/>
      <c r="K1116" s="56"/>
      <c r="L1116" s="56"/>
      <c r="M1116" s="56"/>
      <c r="N1116" s="56"/>
      <c r="O1116" s="56"/>
      <c r="P1116" s="56"/>
      <c r="Q1116" s="56"/>
      <c r="R1116" s="56"/>
      <c r="S1116" s="56"/>
      <c r="T1116" s="56"/>
      <c r="U1116" s="56"/>
      <c r="V1116" s="56"/>
      <c r="W1116" s="56"/>
      <c r="X1116" s="56"/>
    </row>
    <row r="1117">
      <c r="E1117" s="4"/>
      <c r="G1117" s="56"/>
      <c r="H1117" s="56"/>
      <c r="K1117" s="56"/>
      <c r="L1117" s="56"/>
      <c r="M1117" s="56"/>
      <c r="N1117" s="56"/>
      <c r="O1117" s="56"/>
      <c r="P1117" s="56"/>
      <c r="Q1117" s="56"/>
      <c r="R1117" s="56"/>
      <c r="S1117" s="56"/>
      <c r="T1117" s="56"/>
      <c r="U1117" s="56"/>
      <c r="V1117" s="56"/>
      <c r="W1117" s="56"/>
      <c r="X1117" s="56"/>
    </row>
    <row r="1118">
      <c r="E1118" s="4"/>
      <c r="G1118" s="56"/>
      <c r="H1118" s="56"/>
      <c r="K1118" s="56"/>
      <c r="L1118" s="56"/>
      <c r="M1118" s="56"/>
      <c r="N1118" s="56"/>
      <c r="O1118" s="56"/>
      <c r="P1118" s="56"/>
      <c r="Q1118" s="56"/>
      <c r="R1118" s="56"/>
      <c r="S1118" s="56"/>
      <c r="T1118" s="56"/>
      <c r="U1118" s="56"/>
      <c r="V1118" s="56"/>
      <c r="W1118" s="56"/>
      <c r="X1118" s="56"/>
    </row>
    <row r="1119">
      <c r="E1119" s="4"/>
      <c r="G1119" s="56"/>
      <c r="H1119" s="56"/>
      <c r="K1119" s="56"/>
      <c r="L1119" s="56"/>
      <c r="M1119" s="56"/>
      <c r="N1119" s="56"/>
      <c r="O1119" s="56"/>
      <c r="P1119" s="56"/>
      <c r="Q1119" s="56"/>
      <c r="R1119" s="56"/>
      <c r="S1119" s="56"/>
      <c r="T1119" s="56"/>
      <c r="U1119" s="56"/>
      <c r="V1119" s="56"/>
      <c r="W1119" s="56"/>
      <c r="X1119" s="56"/>
    </row>
    <row r="1120">
      <c r="E1120" s="4"/>
      <c r="G1120" s="56"/>
      <c r="H1120" s="56"/>
      <c r="K1120" s="56"/>
      <c r="L1120" s="56"/>
      <c r="M1120" s="56"/>
      <c r="N1120" s="56"/>
      <c r="O1120" s="56"/>
      <c r="P1120" s="56"/>
      <c r="Q1120" s="56"/>
      <c r="R1120" s="56"/>
      <c r="S1120" s="56"/>
      <c r="T1120" s="56"/>
      <c r="U1120" s="56"/>
      <c r="V1120" s="56"/>
      <c r="W1120" s="56"/>
      <c r="X1120" s="56"/>
    </row>
    <row r="1121">
      <c r="E1121" s="4"/>
      <c r="G1121" s="56"/>
      <c r="H1121" s="56"/>
      <c r="K1121" s="56"/>
      <c r="L1121" s="56"/>
      <c r="M1121" s="56"/>
      <c r="N1121" s="56"/>
      <c r="O1121" s="56"/>
      <c r="P1121" s="56"/>
      <c r="Q1121" s="56"/>
      <c r="R1121" s="56"/>
      <c r="S1121" s="56"/>
      <c r="T1121" s="56"/>
      <c r="U1121" s="56"/>
      <c r="V1121" s="56"/>
      <c r="W1121" s="56"/>
      <c r="X1121" s="56"/>
    </row>
    <row r="1122">
      <c r="E1122" s="4"/>
      <c r="G1122" s="56"/>
      <c r="H1122" s="56"/>
      <c r="K1122" s="56"/>
      <c r="L1122" s="56"/>
      <c r="M1122" s="56"/>
      <c r="N1122" s="56"/>
      <c r="O1122" s="56"/>
      <c r="P1122" s="56"/>
      <c r="Q1122" s="56"/>
      <c r="R1122" s="56"/>
      <c r="S1122" s="56"/>
      <c r="T1122" s="56"/>
      <c r="U1122" s="56"/>
      <c r="V1122" s="56"/>
      <c r="W1122" s="56"/>
      <c r="X1122" s="56"/>
    </row>
    <row r="1123">
      <c r="E1123" s="4"/>
      <c r="G1123" s="56"/>
      <c r="H1123" s="56"/>
      <c r="K1123" s="56"/>
      <c r="L1123" s="56"/>
      <c r="M1123" s="56"/>
      <c r="N1123" s="56"/>
      <c r="O1123" s="56"/>
      <c r="P1123" s="56"/>
      <c r="Q1123" s="56"/>
      <c r="R1123" s="56"/>
      <c r="S1123" s="56"/>
      <c r="T1123" s="56"/>
      <c r="U1123" s="56"/>
      <c r="V1123" s="56"/>
      <c r="W1123" s="56"/>
      <c r="X1123" s="56"/>
    </row>
    <row r="1124">
      <c r="E1124" s="4"/>
      <c r="G1124" s="56"/>
      <c r="H1124" s="56"/>
      <c r="K1124" s="56"/>
      <c r="L1124" s="56"/>
      <c r="M1124" s="56"/>
      <c r="N1124" s="56"/>
      <c r="O1124" s="56"/>
      <c r="P1124" s="56"/>
      <c r="Q1124" s="56"/>
      <c r="R1124" s="56"/>
      <c r="S1124" s="56"/>
      <c r="T1124" s="56"/>
      <c r="U1124" s="56"/>
      <c r="V1124" s="56"/>
      <c r="W1124" s="56"/>
      <c r="X1124" s="56"/>
    </row>
    <row r="1125">
      <c r="E1125" s="4"/>
      <c r="G1125" s="56"/>
      <c r="H1125" s="56"/>
      <c r="K1125" s="56"/>
      <c r="L1125" s="56"/>
      <c r="M1125" s="56"/>
      <c r="N1125" s="56"/>
      <c r="O1125" s="56"/>
      <c r="P1125" s="56"/>
      <c r="Q1125" s="56"/>
      <c r="R1125" s="56"/>
      <c r="S1125" s="56"/>
      <c r="T1125" s="56"/>
      <c r="U1125" s="56"/>
      <c r="V1125" s="56"/>
      <c r="W1125" s="56"/>
      <c r="X1125" s="56"/>
    </row>
    <row r="1126">
      <c r="E1126" s="4"/>
      <c r="G1126" s="56"/>
      <c r="H1126" s="56"/>
      <c r="K1126" s="56"/>
      <c r="L1126" s="56"/>
      <c r="M1126" s="56"/>
      <c r="N1126" s="56"/>
      <c r="O1126" s="56"/>
      <c r="P1126" s="56"/>
      <c r="Q1126" s="56"/>
      <c r="R1126" s="56"/>
      <c r="S1126" s="56"/>
      <c r="T1126" s="56"/>
      <c r="U1126" s="56"/>
      <c r="V1126" s="56"/>
      <c r="W1126" s="56"/>
      <c r="X1126" s="56"/>
    </row>
    <row r="1127">
      <c r="E1127" s="4"/>
      <c r="G1127" s="56"/>
      <c r="H1127" s="56"/>
      <c r="K1127" s="56"/>
      <c r="L1127" s="56"/>
      <c r="M1127" s="56"/>
      <c r="N1127" s="56"/>
      <c r="O1127" s="56"/>
      <c r="P1127" s="56"/>
      <c r="Q1127" s="56"/>
      <c r="R1127" s="56"/>
      <c r="S1127" s="56"/>
      <c r="T1127" s="56"/>
      <c r="U1127" s="56"/>
      <c r="V1127" s="56"/>
      <c r="W1127" s="56"/>
      <c r="X1127" s="56"/>
    </row>
    <row r="1128">
      <c r="E1128" s="4"/>
      <c r="G1128" s="56"/>
      <c r="H1128" s="56"/>
      <c r="K1128" s="56"/>
      <c r="L1128" s="56"/>
      <c r="M1128" s="56"/>
      <c r="N1128" s="56"/>
      <c r="O1128" s="56"/>
      <c r="P1128" s="56"/>
      <c r="Q1128" s="56"/>
      <c r="R1128" s="56"/>
      <c r="S1128" s="56"/>
      <c r="T1128" s="56"/>
      <c r="U1128" s="56"/>
      <c r="V1128" s="56"/>
      <c r="W1128" s="56"/>
      <c r="X1128" s="56"/>
    </row>
    <row r="1129">
      <c r="E1129" s="4"/>
      <c r="G1129" s="56"/>
      <c r="H1129" s="56"/>
      <c r="K1129" s="56"/>
      <c r="L1129" s="56"/>
      <c r="M1129" s="56"/>
      <c r="N1129" s="56"/>
      <c r="O1129" s="56"/>
      <c r="P1129" s="56"/>
      <c r="Q1129" s="56"/>
      <c r="R1129" s="56"/>
      <c r="S1129" s="56"/>
      <c r="T1129" s="56"/>
      <c r="U1129" s="56"/>
      <c r="V1129" s="56"/>
      <c r="W1129" s="56"/>
      <c r="X1129" s="56"/>
    </row>
    <row r="1130">
      <c r="E1130" s="4"/>
      <c r="G1130" s="56"/>
      <c r="H1130" s="56"/>
      <c r="K1130" s="56"/>
      <c r="L1130" s="56"/>
      <c r="M1130" s="56"/>
      <c r="N1130" s="56"/>
      <c r="O1130" s="56"/>
      <c r="P1130" s="56"/>
      <c r="Q1130" s="56"/>
      <c r="R1130" s="56"/>
      <c r="S1130" s="56"/>
      <c r="T1130" s="56"/>
      <c r="U1130" s="56"/>
      <c r="V1130" s="56"/>
      <c r="W1130" s="56"/>
      <c r="X1130" s="56"/>
    </row>
    <row r="1131">
      <c r="E1131" s="4"/>
      <c r="G1131" s="56"/>
      <c r="H1131" s="56"/>
      <c r="K1131" s="56"/>
      <c r="L1131" s="56"/>
      <c r="M1131" s="56"/>
      <c r="N1131" s="56"/>
      <c r="O1131" s="56"/>
      <c r="P1131" s="56"/>
      <c r="Q1131" s="56"/>
      <c r="R1131" s="56"/>
      <c r="S1131" s="56"/>
      <c r="T1131" s="56"/>
      <c r="U1131" s="56"/>
      <c r="V1131" s="56"/>
      <c r="W1131" s="56"/>
      <c r="X1131" s="56"/>
    </row>
    <row r="1132">
      <c r="E1132" s="4"/>
      <c r="G1132" s="56"/>
      <c r="H1132" s="56"/>
      <c r="K1132" s="56"/>
      <c r="L1132" s="56"/>
      <c r="M1132" s="56"/>
      <c r="N1132" s="56"/>
      <c r="O1132" s="56"/>
      <c r="P1132" s="56"/>
      <c r="Q1132" s="56"/>
      <c r="R1132" s="56"/>
      <c r="S1132" s="56"/>
      <c r="T1132" s="56"/>
      <c r="U1132" s="56"/>
      <c r="V1132" s="56"/>
      <c r="W1132" s="56"/>
      <c r="X1132" s="56"/>
    </row>
    <row r="1133">
      <c r="E1133" s="4"/>
      <c r="G1133" s="56"/>
      <c r="H1133" s="56"/>
      <c r="K1133" s="56"/>
      <c r="L1133" s="56"/>
      <c r="M1133" s="56"/>
      <c r="N1133" s="56"/>
      <c r="O1133" s="56"/>
      <c r="P1133" s="56"/>
      <c r="Q1133" s="56"/>
      <c r="R1133" s="56"/>
      <c r="S1133" s="56"/>
      <c r="T1133" s="56"/>
      <c r="U1133" s="56"/>
      <c r="V1133" s="56"/>
      <c r="W1133" s="56"/>
      <c r="X1133" s="56"/>
    </row>
    <row r="1134">
      <c r="E1134" s="4"/>
      <c r="G1134" s="56"/>
      <c r="H1134" s="56"/>
      <c r="K1134" s="56"/>
      <c r="L1134" s="56"/>
      <c r="M1134" s="56"/>
      <c r="N1134" s="56"/>
      <c r="O1134" s="56"/>
      <c r="P1134" s="56"/>
      <c r="Q1134" s="56"/>
      <c r="R1134" s="56"/>
      <c r="S1134" s="56"/>
      <c r="T1134" s="56"/>
      <c r="U1134" s="56"/>
      <c r="V1134" s="56"/>
      <c r="W1134" s="56"/>
      <c r="X1134" s="56"/>
    </row>
    <row r="1135">
      <c r="E1135" s="4"/>
      <c r="G1135" s="56"/>
      <c r="H1135" s="56"/>
      <c r="K1135" s="56"/>
      <c r="L1135" s="56"/>
      <c r="M1135" s="56"/>
      <c r="N1135" s="56"/>
      <c r="O1135" s="56"/>
      <c r="P1135" s="56"/>
      <c r="Q1135" s="56"/>
      <c r="R1135" s="56"/>
      <c r="S1135" s="56"/>
      <c r="T1135" s="56"/>
      <c r="U1135" s="56"/>
      <c r="V1135" s="56"/>
      <c r="W1135" s="56"/>
      <c r="X1135" s="56"/>
    </row>
    <row r="1136">
      <c r="E1136" s="4"/>
      <c r="G1136" s="56"/>
      <c r="H1136" s="56"/>
      <c r="K1136" s="56"/>
      <c r="L1136" s="56"/>
      <c r="M1136" s="56"/>
      <c r="N1136" s="56"/>
      <c r="O1136" s="56"/>
      <c r="P1136" s="56"/>
      <c r="Q1136" s="56"/>
      <c r="R1136" s="56"/>
      <c r="S1136" s="56"/>
      <c r="T1136" s="56"/>
      <c r="U1136" s="56"/>
      <c r="V1136" s="56"/>
      <c r="W1136" s="56"/>
      <c r="X1136" s="56"/>
    </row>
    <row r="1137">
      <c r="E1137" s="4"/>
      <c r="G1137" s="56"/>
      <c r="H1137" s="56"/>
      <c r="K1137" s="56"/>
      <c r="L1137" s="56"/>
      <c r="M1137" s="56"/>
      <c r="N1137" s="56"/>
      <c r="O1137" s="56"/>
      <c r="P1137" s="56"/>
      <c r="Q1137" s="56"/>
      <c r="R1137" s="56"/>
      <c r="S1137" s="56"/>
      <c r="T1137" s="56"/>
      <c r="U1137" s="56"/>
      <c r="V1137" s="56"/>
      <c r="W1137" s="56"/>
      <c r="X1137" s="56"/>
    </row>
    <row r="1138">
      <c r="E1138" s="4"/>
      <c r="G1138" s="56"/>
      <c r="H1138" s="56"/>
      <c r="K1138" s="56"/>
      <c r="L1138" s="56"/>
      <c r="M1138" s="56"/>
      <c r="N1138" s="56"/>
      <c r="O1138" s="56"/>
      <c r="P1138" s="56"/>
      <c r="Q1138" s="56"/>
      <c r="R1138" s="56"/>
      <c r="S1138" s="56"/>
      <c r="T1138" s="56"/>
      <c r="U1138" s="56"/>
      <c r="V1138" s="56"/>
      <c r="W1138" s="56"/>
      <c r="X1138" s="56"/>
    </row>
    <row r="1139">
      <c r="E1139" s="4"/>
      <c r="G1139" s="56"/>
      <c r="H1139" s="56"/>
      <c r="K1139" s="56"/>
      <c r="L1139" s="56"/>
      <c r="M1139" s="56"/>
      <c r="N1139" s="56"/>
      <c r="O1139" s="56"/>
      <c r="P1139" s="56"/>
      <c r="Q1139" s="56"/>
      <c r="R1139" s="56"/>
      <c r="S1139" s="56"/>
      <c r="T1139" s="56"/>
      <c r="U1139" s="56"/>
      <c r="V1139" s="56"/>
      <c r="W1139" s="56"/>
      <c r="X1139" s="56"/>
    </row>
    <row r="1140">
      <c r="E1140" s="4"/>
      <c r="G1140" s="56"/>
      <c r="H1140" s="56"/>
      <c r="K1140" s="56"/>
      <c r="L1140" s="56"/>
      <c r="M1140" s="56"/>
      <c r="N1140" s="56"/>
      <c r="O1140" s="56"/>
      <c r="P1140" s="56"/>
      <c r="Q1140" s="56"/>
      <c r="R1140" s="56"/>
      <c r="S1140" s="56"/>
      <c r="T1140" s="56"/>
      <c r="U1140" s="56"/>
      <c r="V1140" s="56"/>
      <c r="W1140" s="56"/>
      <c r="X1140" s="56"/>
    </row>
    <row r="1141">
      <c r="E1141" s="4"/>
      <c r="G1141" s="56"/>
      <c r="H1141" s="56"/>
      <c r="K1141" s="56"/>
      <c r="L1141" s="56"/>
      <c r="M1141" s="56"/>
      <c r="N1141" s="56"/>
      <c r="O1141" s="56"/>
      <c r="P1141" s="56"/>
      <c r="Q1141" s="56"/>
      <c r="R1141" s="56"/>
      <c r="S1141" s="56"/>
      <c r="T1141" s="56"/>
      <c r="U1141" s="56"/>
      <c r="V1141" s="56"/>
      <c r="W1141" s="56"/>
      <c r="X1141" s="56"/>
    </row>
    <row r="1142">
      <c r="E1142" s="4"/>
      <c r="G1142" s="56"/>
      <c r="H1142" s="56"/>
      <c r="K1142" s="56"/>
      <c r="L1142" s="56"/>
      <c r="M1142" s="56"/>
      <c r="N1142" s="56"/>
      <c r="O1142" s="56"/>
      <c r="P1142" s="56"/>
      <c r="Q1142" s="56"/>
      <c r="R1142" s="56"/>
      <c r="S1142" s="56"/>
      <c r="T1142" s="56"/>
      <c r="U1142" s="56"/>
      <c r="V1142" s="56"/>
      <c r="W1142" s="56"/>
      <c r="X1142" s="56"/>
    </row>
    <row r="1143">
      <c r="E1143" s="4"/>
      <c r="G1143" s="56"/>
      <c r="H1143" s="56"/>
      <c r="K1143" s="56"/>
      <c r="L1143" s="56"/>
      <c r="M1143" s="56"/>
      <c r="N1143" s="56"/>
      <c r="O1143" s="56"/>
      <c r="P1143" s="56"/>
      <c r="Q1143" s="56"/>
      <c r="R1143" s="56"/>
      <c r="S1143" s="56"/>
      <c r="T1143" s="56"/>
      <c r="U1143" s="56"/>
      <c r="V1143" s="56"/>
      <c r="W1143" s="56"/>
      <c r="X1143" s="56"/>
    </row>
    <row r="1144">
      <c r="E1144" s="4"/>
      <c r="G1144" s="56"/>
      <c r="H1144" s="56"/>
      <c r="K1144" s="56"/>
      <c r="L1144" s="56"/>
      <c r="M1144" s="56"/>
      <c r="N1144" s="56"/>
      <c r="O1144" s="56"/>
      <c r="P1144" s="56"/>
      <c r="Q1144" s="56"/>
      <c r="R1144" s="56"/>
      <c r="S1144" s="56"/>
      <c r="T1144" s="56"/>
      <c r="U1144" s="56"/>
      <c r="V1144" s="56"/>
      <c r="W1144" s="56"/>
      <c r="X1144" s="56"/>
    </row>
    <row r="1145">
      <c r="E1145" s="4"/>
      <c r="G1145" s="56"/>
      <c r="H1145" s="56"/>
      <c r="K1145" s="56"/>
      <c r="L1145" s="56"/>
      <c r="M1145" s="56"/>
      <c r="N1145" s="56"/>
      <c r="O1145" s="56"/>
      <c r="P1145" s="56"/>
      <c r="Q1145" s="56"/>
      <c r="R1145" s="56"/>
      <c r="S1145" s="56"/>
      <c r="T1145" s="56"/>
      <c r="U1145" s="56"/>
      <c r="V1145" s="56"/>
      <c r="W1145" s="56"/>
      <c r="X1145" s="56"/>
    </row>
    <row r="1146">
      <c r="E1146" s="4"/>
      <c r="G1146" s="56"/>
      <c r="H1146" s="56"/>
      <c r="K1146" s="56"/>
      <c r="L1146" s="56"/>
      <c r="M1146" s="56"/>
      <c r="N1146" s="56"/>
      <c r="O1146" s="56"/>
      <c r="P1146" s="56"/>
      <c r="Q1146" s="56"/>
      <c r="R1146" s="56"/>
      <c r="S1146" s="56"/>
      <c r="T1146" s="56"/>
      <c r="U1146" s="56"/>
      <c r="V1146" s="56"/>
      <c r="W1146" s="56"/>
      <c r="X1146" s="56"/>
    </row>
    <row r="1147">
      <c r="E1147" s="4"/>
      <c r="G1147" s="56"/>
      <c r="H1147" s="56"/>
      <c r="K1147" s="56"/>
      <c r="L1147" s="56"/>
      <c r="M1147" s="56"/>
      <c r="N1147" s="56"/>
      <c r="O1147" s="56"/>
      <c r="P1147" s="56"/>
      <c r="Q1147" s="56"/>
      <c r="R1147" s="56"/>
      <c r="S1147" s="56"/>
      <c r="T1147" s="56"/>
      <c r="U1147" s="56"/>
      <c r="V1147" s="56"/>
      <c r="W1147" s="56"/>
      <c r="X1147" s="56"/>
    </row>
    <row r="1148">
      <c r="E1148" s="4"/>
      <c r="G1148" s="56"/>
      <c r="H1148" s="56"/>
      <c r="K1148" s="56"/>
      <c r="L1148" s="56"/>
      <c r="M1148" s="56"/>
      <c r="N1148" s="56"/>
      <c r="O1148" s="56"/>
      <c r="P1148" s="56"/>
      <c r="Q1148" s="56"/>
      <c r="R1148" s="56"/>
      <c r="S1148" s="56"/>
      <c r="T1148" s="56"/>
      <c r="U1148" s="56"/>
      <c r="V1148" s="56"/>
      <c r="W1148" s="56"/>
      <c r="X1148" s="56"/>
    </row>
    <row r="1149">
      <c r="E1149" s="4"/>
      <c r="G1149" s="56"/>
      <c r="H1149" s="56"/>
      <c r="K1149" s="56"/>
      <c r="L1149" s="56"/>
      <c r="M1149" s="56"/>
      <c r="N1149" s="56"/>
      <c r="O1149" s="56"/>
      <c r="P1149" s="56"/>
      <c r="Q1149" s="56"/>
      <c r="R1149" s="56"/>
      <c r="S1149" s="56"/>
      <c r="T1149" s="56"/>
      <c r="U1149" s="56"/>
      <c r="V1149" s="56"/>
      <c r="W1149" s="56"/>
      <c r="X1149" s="56"/>
    </row>
    <row r="1150">
      <c r="E1150" s="4"/>
      <c r="G1150" s="56"/>
      <c r="H1150" s="56"/>
      <c r="K1150" s="56"/>
      <c r="L1150" s="56"/>
      <c r="M1150" s="56"/>
      <c r="N1150" s="56"/>
      <c r="O1150" s="56"/>
      <c r="P1150" s="56"/>
      <c r="Q1150" s="56"/>
      <c r="R1150" s="56"/>
      <c r="S1150" s="56"/>
      <c r="T1150" s="56"/>
      <c r="U1150" s="56"/>
      <c r="V1150" s="56"/>
      <c r="W1150" s="56"/>
      <c r="X1150" s="56"/>
    </row>
    <row r="1151">
      <c r="E1151" s="4"/>
      <c r="G1151" s="56"/>
      <c r="H1151" s="56"/>
      <c r="K1151" s="56"/>
      <c r="L1151" s="56"/>
      <c r="M1151" s="56"/>
      <c r="N1151" s="56"/>
      <c r="O1151" s="56"/>
      <c r="P1151" s="56"/>
      <c r="Q1151" s="56"/>
      <c r="R1151" s="56"/>
      <c r="S1151" s="56"/>
      <c r="T1151" s="56"/>
      <c r="U1151" s="56"/>
      <c r="V1151" s="56"/>
      <c r="W1151" s="56"/>
      <c r="X1151" s="56"/>
    </row>
    <row r="1152">
      <c r="E1152" s="4"/>
      <c r="G1152" s="56"/>
      <c r="H1152" s="56"/>
      <c r="K1152" s="56"/>
      <c r="L1152" s="56"/>
      <c r="M1152" s="56"/>
      <c r="N1152" s="56"/>
      <c r="O1152" s="56"/>
      <c r="P1152" s="56"/>
      <c r="Q1152" s="56"/>
      <c r="R1152" s="56"/>
      <c r="S1152" s="56"/>
      <c r="T1152" s="56"/>
      <c r="U1152" s="56"/>
      <c r="V1152" s="56"/>
      <c r="W1152" s="56"/>
      <c r="X1152" s="56"/>
    </row>
    <row r="1153">
      <c r="E1153" s="4"/>
      <c r="G1153" s="56"/>
      <c r="H1153" s="56"/>
      <c r="K1153" s="56"/>
      <c r="L1153" s="56"/>
      <c r="M1153" s="56"/>
      <c r="N1153" s="56"/>
      <c r="O1153" s="56"/>
      <c r="P1153" s="56"/>
      <c r="Q1153" s="56"/>
      <c r="R1153" s="56"/>
      <c r="S1153" s="56"/>
      <c r="T1153" s="56"/>
      <c r="U1153" s="56"/>
      <c r="V1153" s="56"/>
      <c r="W1153" s="56"/>
      <c r="X1153" s="56"/>
    </row>
    <row r="1154">
      <c r="E1154" s="4"/>
      <c r="G1154" s="56"/>
      <c r="H1154" s="56"/>
      <c r="K1154" s="56"/>
      <c r="L1154" s="56"/>
      <c r="M1154" s="56"/>
      <c r="N1154" s="56"/>
      <c r="O1154" s="56"/>
      <c r="P1154" s="56"/>
      <c r="Q1154" s="56"/>
      <c r="R1154" s="56"/>
      <c r="S1154" s="56"/>
      <c r="T1154" s="56"/>
      <c r="U1154" s="56"/>
      <c r="V1154" s="56"/>
      <c r="W1154" s="56"/>
      <c r="X1154" s="56"/>
    </row>
    <row r="1155">
      <c r="E1155" s="4"/>
      <c r="G1155" s="56"/>
      <c r="H1155" s="56"/>
      <c r="K1155" s="56"/>
      <c r="L1155" s="56"/>
      <c r="M1155" s="56"/>
      <c r="N1155" s="56"/>
      <c r="O1155" s="56"/>
      <c r="P1155" s="56"/>
      <c r="Q1155" s="56"/>
      <c r="R1155" s="56"/>
      <c r="S1155" s="56"/>
      <c r="T1155" s="56"/>
      <c r="U1155" s="56"/>
      <c r="V1155" s="56"/>
      <c r="W1155" s="56"/>
      <c r="X1155" s="56"/>
    </row>
    <row r="1156">
      <c r="E1156" s="4"/>
      <c r="G1156" s="56"/>
      <c r="H1156" s="56"/>
      <c r="K1156" s="56"/>
      <c r="L1156" s="56"/>
      <c r="M1156" s="56"/>
      <c r="N1156" s="56"/>
      <c r="O1156" s="56"/>
      <c r="P1156" s="56"/>
      <c r="Q1156" s="56"/>
      <c r="R1156" s="56"/>
      <c r="S1156" s="56"/>
      <c r="T1156" s="56"/>
      <c r="U1156" s="56"/>
      <c r="V1156" s="56"/>
      <c r="W1156" s="56"/>
      <c r="X1156" s="56"/>
    </row>
    <row r="1157">
      <c r="E1157" s="4"/>
      <c r="G1157" s="56"/>
      <c r="H1157" s="56"/>
      <c r="K1157" s="56"/>
      <c r="L1157" s="56"/>
      <c r="M1157" s="56"/>
      <c r="N1157" s="56"/>
      <c r="O1157" s="56"/>
      <c r="P1157" s="56"/>
      <c r="Q1157" s="56"/>
      <c r="R1157" s="56"/>
      <c r="S1157" s="56"/>
      <c r="T1157" s="56"/>
      <c r="U1157" s="56"/>
      <c r="V1157" s="56"/>
      <c r="W1157" s="56"/>
      <c r="X1157" s="56"/>
    </row>
    <row r="1158">
      <c r="E1158" s="4"/>
      <c r="G1158" s="56"/>
      <c r="H1158" s="56"/>
      <c r="K1158" s="56"/>
      <c r="L1158" s="56"/>
      <c r="M1158" s="56"/>
      <c r="N1158" s="56"/>
      <c r="O1158" s="56"/>
      <c r="P1158" s="56"/>
      <c r="Q1158" s="56"/>
      <c r="R1158" s="56"/>
      <c r="S1158" s="56"/>
      <c r="T1158" s="56"/>
      <c r="U1158" s="56"/>
      <c r="V1158" s="56"/>
      <c r="W1158" s="56"/>
      <c r="X1158" s="56"/>
    </row>
    <row r="1159">
      <c r="E1159" s="4"/>
      <c r="G1159" s="56"/>
      <c r="H1159" s="56"/>
      <c r="K1159" s="56"/>
      <c r="L1159" s="56"/>
      <c r="M1159" s="56"/>
      <c r="N1159" s="56"/>
      <c r="O1159" s="56"/>
      <c r="P1159" s="56"/>
      <c r="Q1159" s="56"/>
      <c r="R1159" s="56"/>
      <c r="S1159" s="56"/>
      <c r="T1159" s="56"/>
      <c r="U1159" s="56"/>
      <c r="V1159" s="56"/>
      <c r="W1159" s="56"/>
      <c r="X1159" s="56"/>
    </row>
    <row r="1160">
      <c r="E1160" s="4"/>
      <c r="G1160" s="56"/>
      <c r="H1160" s="56"/>
      <c r="K1160" s="56"/>
      <c r="L1160" s="56"/>
      <c r="M1160" s="56"/>
      <c r="N1160" s="56"/>
      <c r="O1160" s="56"/>
      <c r="P1160" s="56"/>
      <c r="Q1160" s="56"/>
      <c r="R1160" s="56"/>
      <c r="S1160" s="56"/>
      <c r="T1160" s="56"/>
      <c r="U1160" s="56"/>
      <c r="V1160" s="56"/>
      <c r="W1160" s="56"/>
      <c r="X1160" s="56"/>
    </row>
    <row r="1161">
      <c r="E1161" s="4"/>
      <c r="G1161" s="56"/>
      <c r="H1161" s="56"/>
      <c r="K1161" s="56"/>
      <c r="L1161" s="56"/>
      <c r="M1161" s="56"/>
      <c r="N1161" s="56"/>
      <c r="O1161" s="56"/>
      <c r="P1161" s="56"/>
      <c r="Q1161" s="56"/>
      <c r="R1161" s="56"/>
      <c r="S1161" s="56"/>
      <c r="T1161" s="56"/>
      <c r="U1161" s="56"/>
      <c r="V1161" s="56"/>
      <c r="W1161" s="56"/>
      <c r="X1161" s="56"/>
    </row>
    <row r="1162">
      <c r="E1162" s="4"/>
      <c r="G1162" s="56"/>
      <c r="H1162" s="56"/>
      <c r="K1162" s="56"/>
      <c r="L1162" s="56"/>
      <c r="M1162" s="56"/>
      <c r="N1162" s="56"/>
      <c r="O1162" s="56"/>
      <c r="P1162" s="56"/>
      <c r="Q1162" s="56"/>
      <c r="R1162" s="56"/>
      <c r="S1162" s="56"/>
      <c r="T1162" s="56"/>
      <c r="U1162" s="56"/>
      <c r="V1162" s="56"/>
      <c r="W1162" s="56"/>
      <c r="X1162" s="56"/>
    </row>
    <row r="1163">
      <c r="E1163" s="4"/>
      <c r="G1163" s="56"/>
      <c r="H1163" s="56"/>
      <c r="K1163" s="56"/>
      <c r="L1163" s="56"/>
      <c r="M1163" s="56"/>
      <c r="N1163" s="56"/>
      <c r="O1163" s="56"/>
      <c r="P1163" s="56"/>
      <c r="Q1163" s="56"/>
      <c r="R1163" s="56"/>
      <c r="S1163" s="56"/>
      <c r="T1163" s="56"/>
      <c r="U1163" s="56"/>
      <c r="V1163" s="56"/>
      <c r="W1163" s="56"/>
      <c r="X1163" s="56"/>
    </row>
    <row r="1164">
      <c r="E1164" s="4"/>
      <c r="G1164" s="56"/>
      <c r="H1164" s="56"/>
      <c r="K1164" s="56"/>
      <c r="L1164" s="56"/>
      <c r="M1164" s="56"/>
      <c r="N1164" s="56"/>
      <c r="O1164" s="56"/>
      <c r="P1164" s="56"/>
      <c r="Q1164" s="56"/>
      <c r="R1164" s="56"/>
      <c r="S1164" s="56"/>
      <c r="T1164" s="56"/>
      <c r="U1164" s="56"/>
      <c r="V1164" s="56"/>
      <c r="W1164" s="56"/>
      <c r="X1164" s="56"/>
    </row>
    <row r="1165">
      <c r="E1165" s="4"/>
      <c r="G1165" s="56"/>
      <c r="H1165" s="56"/>
      <c r="K1165" s="56"/>
      <c r="L1165" s="56"/>
      <c r="M1165" s="56"/>
      <c r="N1165" s="56"/>
      <c r="O1165" s="56"/>
      <c r="P1165" s="56"/>
      <c r="Q1165" s="56"/>
      <c r="R1165" s="56"/>
      <c r="S1165" s="56"/>
      <c r="T1165" s="56"/>
      <c r="U1165" s="56"/>
      <c r="V1165" s="56"/>
      <c r="W1165" s="56"/>
      <c r="X1165" s="56"/>
    </row>
    <row r="1166">
      <c r="E1166" s="4"/>
      <c r="G1166" s="56"/>
      <c r="H1166" s="56"/>
      <c r="K1166" s="56"/>
      <c r="L1166" s="56"/>
      <c r="M1166" s="56"/>
      <c r="N1166" s="56"/>
      <c r="O1166" s="56"/>
      <c r="P1166" s="56"/>
      <c r="Q1166" s="56"/>
      <c r="R1166" s="56"/>
      <c r="S1166" s="56"/>
      <c r="T1166" s="56"/>
      <c r="U1166" s="56"/>
      <c r="V1166" s="56"/>
      <c r="W1166" s="56"/>
      <c r="X1166" s="56"/>
    </row>
    <row r="1167">
      <c r="E1167" s="4"/>
      <c r="G1167" s="56"/>
      <c r="H1167" s="56"/>
      <c r="K1167" s="56"/>
      <c r="L1167" s="56"/>
      <c r="M1167" s="56"/>
      <c r="N1167" s="56"/>
      <c r="O1167" s="56"/>
      <c r="P1167" s="56"/>
      <c r="Q1167" s="56"/>
      <c r="R1167" s="56"/>
      <c r="S1167" s="56"/>
      <c r="T1167" s="56"/>
      <c r="U1167" s="56"/>
      <c r="V1167" s="56"/>
      <c r="W1167" s="56"/>
      <c r="X1167" s="56"/>
    </row>
    <row r="1168">
      <c r="E1168" s="4"/>
      <c r="G1168" s="56"/>
      <c r="H1168" s="56"/>
      <c r="K1168" s="56"/>
      <c r="L1168" s="56"/>
      <c r="M1168" s="56"/>
      <c r="N1168" s="56"/>
      <c r="O1168" s="56"/>
      <c r="P1168" s="56"/>
      <c r="Q1168" s="56"/>
      <c r="R1168" s="56"/>
      <c r="S1168" s="56"/>
      <c r="T1168" s="56"/>
      <c r="U1168" s="56"/>
      <c r="V1168" s="56"/>
      <c r="W1168" s="56"/>
      <c r="X1168" s="56"/>
    </row>
    <row r="1169">
      <c r="E1169" s="4"/>
      <c r="G1169" s="56"/>
      <c r="H1169" s="56"/>
      <c r="K1169" s="56"/>
      <c r="L1169" s="56"/>
      <c r="M1169" s="56"/>
      <c r="N1169" s="56"/>
      <c r="O1169" s="56"/>
      <c r="P1169" s="56"/>
      <c r="Q1169" s="56"/>
      <c r="R1169" s="56"/>
      <c r="S1169" s="56"/>
      <c r="T1169" s="56"/>
      <c r="U1169" s="56"/>
      <c r="V1169" s="56"/>
      <c r="W1169" s="56"/>
      <c r="X1169" s="56"/>
    </row>
  </sheetData>
  <mergeCells count="28">
    <mergeCell ref="E2:F3"/>
    <mergeCell ref="D2:D4"/>
    <mergeCell ref="K2:U2"/>
    <mergeCell ref="H2:H4"/>
    <mergeCell ref="G2:G4"/>
    <mergeCell ref="I2:I4"/>
    <mergeCell ref="X3:X4"/>
    <mergeCell ref="J2:J4"/>
    <mergeCell ref="I181:J181"/>
    <mergeCell ref="I182:J182"/>
    <mergeCell ref="I180:J180"/>
    <mergeCell ref="I160:J160"/>
    <mergeCell ref="I97:J97"/>
    <mergeCell ref="I80:J80"/>
    <mergeCell ref="I159:J159"/>
    <mergeCell ref="I98:J98"/>
    <mergeCell ref="I170:J170"/>
    <mergeCell ref="I169:J169"/>
    <mergeCell ref="I164:J164"/>
    <mergeCell ref="I163:J163"/>
    <mergeCell ref="I166:J166"/>
    <mergeCell ref="I165:J165"/>
    <mergeCell ref="I161:J161"/>
    <mergeCell ref="I172:J172"/>
    <mergeCell ref="I171:J171"/>
    <mergeCell ref="I167:J167"/>
    <mergeCell ref="I168:J168"/>
    <mergeCell ref="I162:J162"/>
  </mergeCells>
  <conditionalFormatting sqref="E3 E5:E1002">
    <cfRule type="containsText" dxfId="0" priority="1" operator="containsText" text="D">
      <formula>NOT(ISERROR(SEARCH(("D"),(E3))))</formula>
    </cfRule>
  </conditionalFormatting>
  <conditionalFormatting sqref="E3 E5:E1002">
    <cfRule type="containsText" dxfId="1" priority="2" operator="containsText" text="S">
      <formula>NOT(ISERROR(SEARCH(("S"),(E3))))</formula>
    </cfRule>
  </conditionalFormatting>
  <conditionalFormatting sqref="E3 E5:E1002">
    <cfRule type="containsText" dxfId="2" priority="3" operator="containsText" text="H">
      <formula>NOT(ISERROR(SEARCH(("H"),(E3))))</formula>
    </cfRule>
  </conditionalFormatting>
  <conditionalFormatting sqref="E3 E5:E1002">
    <cfRule type="containsText" dxfId="3" priority="4" operator="containsText" text="M">
      <formula>NOT(ISERROR(SEARCH(("M"),(E3))))</formula>
    </cfRule>
  </conditionalFormatting>
  <conditionalFormatting sqref="E3 E5:E1002">
    <cfRule type="containsText" dxfId="4" priority="5" operator="containsText" text="I">
      <formula>NOT(ISERROR(SEARCH(("I"),(E3))))</formula>
    </cfRule>
  </conditionalFormatting>
  <conditionalFormatting sqref="E82:E96 E98">
    <cfRule type="notContainsBlanks" dxfId="5" priority="6">
      <formula>LEN(TRIM(E82))&gt;0</formula>
    </cfRule>
  </conditionalFormatting>
  <conditionalFormatting sqref="E143">
    <cfRule type="notContainsBlanks" dxfId="5" priority="7">
      <formula>LEN(TRIM(E143))&gt;0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5.0" ySplit="5.0" topLeftCell="F6" activePane="bottomRight" state="frozen"/>
      <selection activeCell="F1" sqref="F1" pane="topRight"/>
      <selection activeCell="A6" sqref="A6" pane="bottomLeft"/>
      <selection activeCell="F6" sqref="F6" pane="bottomRight"/>
    </sheetView>
  </sheetViews>
  <sheetFormatPr customHeight="1" defaultColWidth="14.43" defaultRowHeight="15.75"/>
  <cols>
    <col customWidth="1" min="1" max="1" width="17.57"/>
    <col customWidth="1" min="2" max="2" width="2.14"/>
    <col customWidth="1" hidden="1" min="3" max="3" width="18.71"/>
    <col customWidth="1" min="4" max="4" width="7.71"/>
    <col customWidth="1" hidden="1" min="5" max="5" width="51.43"/>
    <col customWidth="1" hidden="1" min="6" max="6" width="11.0"/>
    <col customWidth="1" hidden="1" min="7" max="7" width="16.14"/>
    <col customWidth="1" hidden="1" min="8" max="8" width="29.57"/>
    <col customWidth="1" hidden="1" min="9" max="9" width="23.0"/>
    <col customWidth="1" min="18" max="18" width="11.29"/>
    <col customWidth="1" min="25" max="25" width="21.14"/>
  </cols>
  <sheetData>
    <row r="1">
      <c r="A1" s="6" t="s">
        <v>0</v>
      </c>
      <c r="B1" s="1"/>
      <c r="C1" s="1"/>
      <c r="D1" s="1"/>
      <c r="E1" s="1"/>
      <c r="F1" s="2"/>
      <c r="G1" s="2"/>
      <c r="H1" s="1"/>
      <c r="I1" s="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5"/>
      <c r="Z1" s="4"/>
      <c r="AA1" s="4"/>
      <c r="AB1" s="4"/>
      <c r="AC1" s="4"/>
      <c r="AD1" s="4"/>
      <c r="AE1" s="4"/>
      <c r="AF1" s="4"/>
    </row>
    <row r="2">
      <c r="A2" s="10" t="s">
        <v>8</v>
      </c>
      <c r="B2" s="1"/>
      <c r="C2" s="1"/>
      <c r="D2" s="1"/>
      <c r="E2" s="1"/>
      <c r="F2" s="2"/>
      <c r="G2" s="2"/>
      <c r="H2" s="1"/>
      <c r="I2" s="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5"/>
      <c r="Z2" s="4"/>
      <c r="AA2" s="4"/>
      <c r="AB2" s="4"/>
      <c r="AC2" s="4"/>
      <c r="AD2" s="4"/>
      <c r="AE2" s="4"/>
      <c r="AF2" s="4"/>
    </row>
    <row r="3">
      <c r="A3" s="15" t="s">
        <v>23</v>
      </c>
      <c r="B3" s="1"/>
      <c r="C3" s="7" t="s">
        <v>1</v>
      </c>
      <c r="D3" s="60"/>
      <c r="E3" s="7" t="s">
        <v>2</v>
      </c>
      <c r="F3" s="8" t="s">
        <v>3</v>
      </c>
      <c r="G3" s="7" t="s">
        <v>4</v>
      </c>
      <c r="H3" s="7" t="s">
        <v>5</v>
      </c>
      <c r="I3" s="7" t="s">
        <v>6</v>
      </c>
      <c r="J3" s="9" t="s">
        <v>7</v>
      </c>
      <c r="U3" s="9"/>
      <c r="V3" s="9"/>
      <c r="W3" s="9"/>
      <c r="X3" s="4"/>
      <c r="Z3" s="4"/>
      <c r="AA3" s="4"/>
      <c r="AB3" s="4"/>
      <c r="AC3" s="4"/>
      <c r="AD3" s="4"/>
      <c r="AE3" s="4"/>
      <c r="AF3" s="4"/>
    </row>
    <row r="4">
      <c r="A4" s="19" t="s">
        <v>39</v>
      </c>
      <c r="B4" s="1"/>
      <c r="D4" s="7"/>
      <c r="J4" s="11" t="s">
        <v>9</v>
      </c>
      <c r="K4" s="12" t="s">
        <v>10</v>
      </c>
      <c r="L4" s="11" t="s">
        <v>11</v>
      </c>
      <c r="M4" s="13" t="s">
        <v>12</v>
      </c>
      <c r="N4" s="12" t="s">
        <v>13</v>
      </c>
      <c r="O4" s="11" t="s">
        <v>14</v>
      </c>
      <c r="P4" s="13" t="s">
        <v>15</v>
      </c>
      <c r="Q4" s="12" t="s">
        <v>16</v>
      </c>
      <c r="R4" s="11" t="s">
        <v>17</v>
      </c>
      <c r="S4" s="13" t="s">
        <v>18</v>
      </c>
      <c r="T4" s="12" t="s">
        <v>19</v>
      </c>
      <c r="U4" s="11" t="s">
        <v>20</v>
      </c>
      <c r="V4" s="12" t="s">
        <v>21</v>
      </c>
      <c r="W4" s="14" t="s">
        <v>22</v>
      </c>
      <c r="X4" s="4"/>
      <c r="Z4" s="4"/>
      <c r="AA4" s="4"/>
      <c r="AB4" s="4"/>
      <c r="AC4" s="4"/>
      <c r="AD4" s="4"/>
      <c r="AE4" s="4"/>
      <c r="AF4" s="4"/>
    </row>
    <row r="5">
      <c r="A5" s="26" t="s">
        <v>44</v>
      </c>
      <c r="B5" s="1"/>
      <c r="D5" s="7" t="s">
        <v>24</v>
      </c>
      <c r="E5" s="7" t="s">
        <v>25</v>
      </c>
      <c r="J5" s="16" t="s">
        <v>26</v>
      </c>
      <c r="K5" s="61" t="s">
        <v>412</v>
      </c>
      <c r="L5" s="16" t="s">
        <v>28</v>
      </c>
      <c r="M5" s="18" t="s">
        <v>29</v>
      </c>
      <c r="N5" s="17" t="s">
        <v>30</v>
      </c>
      <c r="O5" s="16" t="s">
        <v>31</v>
      </c>
      <c r="P5" s="18" t="s">
        <v>32</v>
      </c>
      <c r="Q5" s="17" t="s">
        <v>33</v>
      </c>
      <c r="R5" s="16" t="s">
        <v>34</v>
      </c>
      <c r="S5" s="18" t="s">
        <v>35</v>
      </c>
      <c r="T5" s="17" t="s">
        <v>36</v>
      </c>
      <c r="U5" s="16" t="s">
        <v>37</v>
      </c>
      <c r="V5" s="17" t="s">
        <v>38</v>
      </c>
      <c r="X5" s="4"/>
      <c r="Z5" s="4"/>
      <c r="AA5" s="4"/>
      <c r="AB5" s="4"/>
      <c r="AC5" s="4"/>
      <c r="AD5" s="4"/>
      <c r="AE5" s="4"/>
      <c r="AF5" s="4"/>
    </row>
    <row r="6">
      <c r="C6" s="10" t="s">
        <v>8</v>
      </c>
      <c r="D6" s="5" t="s">
        <v>40</v>
      </c>
      <c r="E6" s="20" t="s">
        <v>41</v>
      </c>
      <c r="F6" s="21">
        <v>0.041666666666666664</v>
      </c>
      <c r="G6" s="22">
        <f t="shared" ref="G6:G76" si="1">(F6/100)*30</f>
        <v>0.0125</v>
      </c>
      <c r="H6" s="23" t="s">
        <v>42</v>
      </c>
      <c r="I6" s="23" t="s">
        <v>43</v>
      </c>
      <c r="J6" s="42">
        <f>F6</f>
        <v>0.04166666667</v>
      </c>
      <c r="K6" s="25"/>
      <c r="L6" s="24"/>
      <c r="M6" s="22"/>
      <c r="N6" s="25"/>
      <c r="O6" s="24"/>
      <c r="P6" s="22"/>
      <c r="Q6" s="25"/>
      <c r="R6" s="24"/>
      <c r="S6" s="22"/>
      <c r="T6" s="25"/>
      <c r="U6" s="24"/>
      <c r="V6" s="25"/>
      <c r="W6" s="22">
        <f t="shared" ref="W6:W76" si="3">SUM(J6:V6)</f>
        <v>0.04166666667</v>
      </c>
    </row>
    <row r="7">
      <c r="C7" s="10" t="s">
        <v>8</v>
      </c>
      <c r="D7" s="5" t="s">
        <v>45</v>
      </c>
      <c r="E7" s="23" t="s">
        <v>46</v>
      </c>
      <c r="F7" s="21">
        <v>0.041666666666666664</v>
      </c>
      <c r="G7" s="22">
        <f t="shared" si="1"/>
        <v>0.0125</v>
      </c>
      <c r="H7" s="23" t="s">
        <v>42</v>
      </c>
      <c r="I7" s="23" t="s">
        <v>43</v>
      </c>
      <c r="J7" s="42">
        <f t="shared" ref="J7:K7" si="2">$F7/2</f>
        <v>0.02083333333</v>
      </c>
      <c r="K7" s="41">
        <f t="shared" si="2"/>
        <v>0.02083333333</v>
      </c>
      <c r="L7" s="24"/>
      <c r="M7" s="62"/>
      <c r="N7" s="25"/>
      <c r="O7" s="24"/>
      <c r="P7" s="22"/>
      <c r="Q7" s="25"/>
      <c r="R7" s="24"/>
      <c r="S7" s="22"/>
      <c r="T7" s="25"/>
      <c r="U7" s="24"/>
      <c r="V7" s="25"/>
      <c r="W7" s="22">
        <f t="shared" si="3"/>
        <v>0.04166666667</v>
      </c>
    </row>
    <row r="8">
      <c r="C8" s="10" t="s">
        <v>8</v>
      </c>
      <c r="D8" s="5" t="s">
        <v>47</v>
      </c>
      <c r="E8" s="20" t="s">
        <v>48</v>
      </c>
      <c r="F8" s="21">
        <v>0.08333333333333333</v>
      </c>
      <c r="G8" s="22">
        <f t="shared" si="1"/>
        <v>0.025</v>
      </c>
      <c r="H8" s="23" t="s">
        <v>42</v>
      </c>
      <c r="I8" s="23" t="s">
        <v>43</v>
      </c>
      <c r="J8" s="42">
        <f t="shared" ref="J8:K8" si="4">$F8/2</f>
        <v>0.04166666667</v>
      </c>
      <c r="K8" s="41">
        <f t="shared" si="4"/>
        <v>0.04166666667</v>
      </c>
      <c r="L8" s="24"/>
      <c r="M8" s="22"/>
      <c r="N8" s="25"/>
      <c r="O8" s="24"/>
      <c r="P8" s="22"/>
      <c r="Q8" s="25"/>
      <c r="R8" s="24"/>
      <c r="S8" s="22"/>
      <c r="T8" s="25"/>
      <c r="U8" s="24"/>
      <c r="V8" s="25"/>
      <c r="W8" s="22">
        <f t="shared" si="3"/>
        <v>0.08333333333</v>
      </c>
    </row>
    <row r="9">
      <c r="C9" s="10" t="s">
        <v>8</v>
      </c>
      <c r="D9" s="5" t="s">
        <v>49</v>
      </c>
      <c r="E9" s="20" t="s">
        <v>50</v>
      </c>
      <c r="F9" s="21">
        <v>0.125</v>
      </c>
      <c r="G9" s="22">
        <f t="shared" si="1"/>
        <v>0.0375</v>
      </c>
      <c r="H9" s="23" t="s">
        <v>42</v>
      </c>
      <c r="I9" s="23" t="s">
        <v>43</v>
      </c>
      <c r="J9" s="42">
        <f t="shared" ref="J9:K9" si="5">$F9/2</f>
        <v>0.0625</v>
      </c>
      <c r="K9" s="41">
        <f t="shared" si="5"/>
        <v>0.0625</v>
      </c>
      <c r="L9" s="24"/>
      <c r="M9" s="22"/>
      <c r="N9" s="25"/>
      <c r="O9" s="24"/>
      <c r="P9" s="22"/>
      <c r="Q9" s="25"/>
      <c r="R9" s="24"/>
      <c r="S9" s="22"/>
      <c r="T9" s="25"/>
      <c r="U9" s="24"/>
      <c r="V9" s="25"/>
      <c r="W9" s="22">
        <f t="shared" si="3"/>
        <v>0.125</v>
      </c>
    </row>
    <row r="10">
      <c r="C10" s="10" t="s">
        <v>8</v>
      </c>
      <c r="D10" s="5" t="s">
        <v>51</v>
      </c>
      <c r="E10" s="20" t="s">
        <v>52</v>
      </c>
      <c r="F10" s="21">
        <v>0.125</v>
      </c>
      <c r="G10" s="22">
        <f t="shared" si="1"/>
        <v>0.0375</v>
      </c>
      <c r="H10" s="23" t="s">
        <v>42</v>
      </c>
      <c r="I10" s="23" t="s">
        <v>43</v>
      </c>
      <c r="J10" s="42">
        <f t="shared" ref="J10:K10" si="6">$F10/2</f>
        <v>0.0625</v>
      </c>
      <c r="K10" s="41">
        <f t="shared" si="6"/>
        <v>0.0625</v>
      </c>
      <c r="L10" s="24"/>
      <c r="M10" s="22"/>
      <c r="N10" s="25"/>
      <c r="O10" s="24"/>
      <c r="P10" s="22"/>
      <c r="Q10" s="25"/>
      <c r="R10" s="24"/>
      <c r="S10" s="22"/>
      <c r="T10" s="25"/>
      <c r="U10" s="24"/>
      <c r="V10" s="25"/>
      <c r="W10" s="22">
        <f t="shared" si="3"/>
        <v>0.125</v>
      </c>
    </row>
    <row r="11">
      <c r="C11" s="10" t="s">
        <v>8</v>
      </c>
      <c r="D11" s="5" t="s">
        <v>53</v>
      </c>
      <c r="E11" s="20" t="s">
        <v>54</v>
      </c>
      <c r="F11" s="21">
        <v>0.08333333333333333</v>
      </c>
      <c r="G11" s="22">
        <f t="shared" si="1"/>
        <v>0.025</v>
      </c>
      <c r="H11" s="23" t="s">
        <v>42</v>
      </c>
      <c r="I11" s="23" t="s">
        <v>43</v>
      </c>
      <c r="J11" s="42">
        <f t="shared" ref="J11:K11" si="7">$F11/2</f>
        <v>0.04166666667</v>
      </c>
      <c r="K11" s="41">
        <f t="shared" si="7"/>
        <v>0.04166666667</v>
      </c>
      <c r="L11" s="24"/>
      <c r="M11" s="22"/>
      <c r="N11" s="25"/>
      <c r="O11" s="24"/>
      <c r="P11" s="22"/>
      <c r="Q11" s="25"/>
      <c r="R11" s="24"/>
      <c r="S11" s="22"/>
      <c r="T11" s="25"/>
      <c r="U11" s="24"/>
      <c r="V11" s="25"/>
      <c r="W11" s="22">
        <f t="shared" si="3"/>
        <v>0.08333333333</v>
      </c>
    </row>
    <row r="12">
      <c r="C12" s="10" t="s">
        <v>8</v>
      </c>
      <c r="D12" s="5" t="s">
        <v>55</v>
      </c>
      <c r="E12" s="20" t="s">
        <v>56</v>
      </c>
      <c r="F12" s="21">
        <v>0.3333333333333333</v>
      </c>
      <c r="G12" s="22">
        <f t="shared" si="1"/>
        <v>0.1</v>
      </c>
      <c r="H12" s="23" t="s">
        <v>42</v>
      </c>
      <c r="I12" s="23" t="s">
        <v>43</v>
      </c>
      <c r="J12" s="42">
        <f t="shared" ref="J12:K12" si="8">$F12/2</f>
        <v>0.1666666667</v>
      </c>
      <c r="K12" s="41">
        <f t="shared" si="8"/>
        <v>0.1666666667</v>
      </c>
      <c r="L12" s="24"/>
      <c r="M12" s="22"/>
      <c r="N12" s="25"/>
      <c r="O12" s="24"/>
      <c r="P12" s="22"/>
      <c r="Q12" s="25"/>
      <c r="R12" s="24"/>
      <c r="S12" s="22"/>
      <c r="T12" s="25"/>
      <c r="U12" s="24"/>
      <c r="V12" s="25"/>
      <c r="W12" s="22">
        <f t="shared" si="3"/>
        <v>0.3333333333</v>
      </c>
    </row>
    <row r="13">
      <c r="C13" s="10" t="s">
        <v>8</v>
      </c>
      <c r="D13" s="5" t="s">
        <v>57</v>
      </c>
      <c r="E13" s="23" t="s">
        <v>413</v>
      </c>
      <c r="F13" s="21">
        <v>0.041666666666666664</v>
      </c>
      <c r="G13" s="22">
        <f t="shared" si="1"/>
        <v>0.0125</v>
      </c>
      <c r="H13" s="23" t="s">
        <v>59</v>
      </c>
      <c r="I13" s="23" t="s">
        <v>60</v>
      </c>
      <c r="J13" s="63">
        <f t="shared" ref="J13:J41" si="9">F13</f>
        <v>0.04166666667</v>
      </c>
      <c r="K13" s="25"/>
      <c r="L13" s="24"/>
      <c r="M13" s="22"/>
      <c r="N13" s="25"/>
      <c r="O13" s="24"/>
      <c r="P13" s="22"/>
      <c r="Q13" s="25"/>
      <c r="R13" s="24"/>
      <c r="S13" s="22"/>
      <c r="T13" s="25"/>
      <c r="U13" s="24"/>
      <c r="V13" s="25"/>
      <c r="W13" s="22">
        <f t="shared" si="3"/>
        <v>0.04166666667</v>
      </c>
    </row>
    <row r="14">
      <c r="C14" s="10" t="s">
        <v>8</v>
      </c>
      <c r="D14" s="5" t="s">
        <v>61</v>
      </c>
      <c r="E14" s="23" t="s">
        <v>414</v>
      </c>
      <c r="F14" s="21">
        <v>0.041666666666666664</v>
      </c>
      <c r="G14" s="22">
        <f t="shared" si="1"/>
        <v>0.0125</v>
      </c>
      <c r="H14" s="23" t="s">
        <v>59</v>
      </c>
      <c r="I14" s="23" t="s">
        <v>60</v>
      </c>
      <c r="J14" s="63">
        <f t="shared" si="9"/>
        <v>0.04166666667</v>
      </c>
      <c r="K14" s="25"/>
      <c r="L14" s="24"/>
      <c r="M14" s="22"/>
      <c r="N14" s="25"/>
      <c r="O14" s="24"/>
      <c r="P14" s="22"/>
      <c r="Q14" s="25"/>
      <c r="R14" s="24"/>
      <c r="S14" s="22"/>
      <c r="T14" s="25"/>
      <c r="U14" s="24"/>
      <c r="V14" s="25"/>
      <c r="W14" s="22">
        <f t="shared" si="3"/>
        <v>0.04166666667</v>
      </c>
    </row>
    <row r="15">
      <c r="C15" s="10" t="s">
        <v>8</v>
      </c>
      <c r="D15" s="5" t="s">
        <v>63</v>
      </c>
      <c r="E15" s="20" t="s">
        <v>415</v>
      </c>
      <c r="F15" s="21">
        <v>0.020833333333333332</v>
      </c>
      <c r="G15" s="22">
        <f t="shared" si="1"/>
        <v>0.00625</v>
      </c>
      <c r="H15" s="23" t="s">
        <v>59</v>
      </c>
      <c r="I15" s="23" t="s">
        <v>60</v>
      </c>
      <c r="J15" s="63">
        <f t="shared" si="9"/>
        <v>0.02083333333</v>
      </c>
      <c r="K15" s="25"/>
      <c r="L15" s="24"/>
      <c r="M15" s="22"/>
      <c r="N15" s="25"/>
      <c r="O15" s="24"/>
      <c r="P15" s="22"/>
      <c r="Q15" s="25"/>
      <c r="R15" s="24"/>
      <c r="S15" s="22"/>
      <c r="T15" s="25"/>
      <c r="U15" s="24"/>
      <c r="V15" s="25"/>
      <c r="W15" s="22">
        <f t="shared" si="3"/>
        <v>0.02083333333</v>
      </c>
    </row>
    <row r="16">
      <c r="C16" s="10" t="s">
        <v>8</v>
      </c>
      <c r="D16" s="5" t="s">
        <v>65</v>
      </c>
      <c r="E16" s="20" t="s">
        <v>416</v>
      </c>
      <c r="F16" s="27">
        <v>0.041666666666666664</v>
      </c>
      <c r="G16" s="22">
        <f t="shared" si="1"/>
        <v>0.0125</v>
      </c>
      <c r="H16" s="23" t="s">
        <v>59</v>
      </c>
      <c r="I16" s="23" t="s">
        <v>60</v>
      </c>
      <c r="J16" s="63">
        <f t="shared" si="9"/>
        <v>0.04166666667</v>
      </c>
      <c r="K16" s="25"/>
      <c r="L16" s="24"/>
      <c r="M16" s="22"/>
      <c r="N16" s="25"/>
      <c r="O16" s="24"/>
      <c r="P16" s="22"/>
      <c r="Q16" s="25"/>
      <c r="R16" s="24"/>
      <c r="S16" s="22"/>
      <c r="T16" s="25"/>
      <c r="U16" s="24"/>
      <c r="V16" s="25"/>
      <c r="W16" s="22">
        <f t="shared" si="3"/>
        <v>0.04166666667</v>
      </c>
    </row>
    <row r="17">
      <c r="C17" s="10" t="s">
        <v>8</v>
      </c>
      <c r="D17" s="5" t="s">
        <v>67</v>
      </c>
      <c r="E17" s="20" t="s">
        <v>417</v>
      </c>
      <c r="F17" s="21">
        <v>0.020833333333333332</v>
      </c>
      <c r="G17" s="22">
        <f t="shared" si="1"/>
        <v>0.00625</v>
      </c>
      <c r="H17" s="23" t="s">
        <v>59</v>
      </c>
      <c r="I17" s="23" t="s">
        <v>60</v>
      </c>
      <c r="J17" s="63">
        <f t="shared" si="9"/>
        <v>0.02083333333</v>
      </c>
      <c r="K17" s="25"/>
      <c r="L17" s="24"/>
      <c r="M17" s="22"/>
      <c r="N17" s="25"/>
      <c r="O17" s="24"/>
      <c r="P17" s="22"/>
      <c r="Q17" s="25"/>
      <c r="R17" s="24"/>
      <c r="S17" s="22"/>
      <c r="T17" s="25"/>
      <c r="U17" s="24"/>
      <c r="V17" s="25"/>
      <c r="W17" s="22">
        <f t="shared" si="3"/>
        <v>0.02083333333</v>
      </c>
    </row>
    <row r="18">
      <c r="C18" s="10" t="s">
        <v>8</v>
      </c>
      <c r="D18" s="5" t="s">
        <v>69</v>
      </c>
      <c r="E18" s="20" t="s">
        <v>418</v>
      </c>
      <c r="F18" s="21">
        <v>0.041666666666666664</v>
      </c>
      <c r="G18" s="22">
        <f t="shared" si="1"/>
        <v>0.0125</v>
      </c>
      <c r="H18" s="23" t="s">
        <v>59</v>
      </c>
      <c r="I18" s="23" t="s">
        <v>60</v>
      </c>
      <c r="J18" s="63">
        <f t="shared" si="9"/>
        <v>0.04166666667</v>
      </c>
      <c r="K18" s="25"/>
      <c r="L18" s="24"/>
      <c r="M18" s="22"/>
      <c r="N18" s="25"/>
      <c r="O18" s="24"/>
      <c r="P18" s="22"/>
      <c r="Q18" s="25"/>
      <c r="R18" s="24"/>
      <c r="S18" s="22"/>
      <c r="T18" s="25"/>
      <c r="U18" s="24"/>
      <c r="V18" s="25"/>
      <c r="W18" s="22">
        <f t="shared" si="3"/>
        <v>0.04166666667</v>
      </c>
    </row>
    <row r="19">
      <c r="C19" s="10" t="s">
        <v>8</v>
      </c>
      <c r="D19" s="5" t="s">
        <v>71</v>
      </c>
      <c r="E19" s="28" t="s">
        <v>419</v>
      </c>
      <c r="F19" s="21">
        <v>0.041666666666666664</v>
      </c>
      <c r="G19" s="22">
        <f t="shared" si="1"/>
        <v>0.0125</v>
      </c>
      <c r="H19" s="23" t="s">
        <v>59</v>
      </c>
      <c r="I19" s="23" t="s">
        <v>60</v>
      </c>
      <c r="J19" s="63">
        <f t="shared" si="9"/>
        <v>0.04166666667</v>
      </c>
      <c r="K19" s="25"/>
      <c r="L19" s="24"/>
      <c r="M19" s="22"/>
      <c r="N19" s="25"/>
      <c r="O19" s="24"/>
      <c r="P19" s="22"/>
      <c r="Q19" s="25"/>
      <c r="R19" s="24"/>
      <c r="S19" s="22"/>
      <c r="T19" s="25"/>
      <c r="U19" s="24"/>
      <c r="V19" s="25"/>
      <c r="W19" s="22">
        <f t="shared" si="3"/>
        <v>0.04166666667</v>
      </c>
    </row>
    <row r="20">
      <c r="C20" s="10" t="s">
        <v>8</v>
      </c>
      <c r="D20" s="5" t="s">
        <v>73</v>
      </c>
      <c r="E20" s="28" t="s">
        <v>420</v>
      </c>
      <c r="F20" s="21">
        <v>0.08333333333333333</v>
      </c>
      <c r="G20" s="22">
        <f t="shared" si="1"/>
        <v>0.025</v>
      </c>
      <c r="H20" s="23" t="s">
        <v>59</v>
      </c>
      <c r="I20" s="23" t="s">
        <v>60</v>
      </c>
      <c r="J20" s="63">
        <f t="shared" si="9"/>
        <v>0.08333333333</v>
      </c>
      <c r="K20" s="25"/>
      <c r="L20" s="24"/>
      <c r="M20" s="22"/>
      <c r="N20" s="25"/>
      <c r="O20" s="24"/>
      <c r="P20" s="22"/>
      <c r="Q20" s="25"/>
      <c r="R20" s="24"/>
      <c r="S20" s="22"/>
      <c r="T20" s="25"/>
      <c r="U20" s="24"/>
      <c r="V20" s="25"/>
      <c r="W20" s="22">
        <f t="shared" si="3"/>
        <v>0.08333333333</v>
      </c>
    </row>
    <row r="21">
      <c r="C21" s="10" t="s">
        <v>8</v>
      </c>
      <c r="D21" s="5" t="s">
        <v>75</v>
      </c>
      <c r="E21" s="28" t="s">
        <v>421</v>
      </c>
      <c r="F21" s="21">
        <v>0.08333333333333333</v>
      </c>
      <c r="G21" s="22">
        <f t="shared" si="1"/>
        <v>0.025</v>
      </c>
      <c r="H21" s="23" t="s">
        <v>59</v>
      </c>
      <c r="I21" s="23" t="s">
        <v>60</v>
      </c>
      <c r="J21" s="63">
        <f t="shared" si="9"/>
        <v>0.08333333333</v>
      </c>
      <c r="K21" s="25"/>
      <c r="L21" s="24"/>
      <c r="M21" s="22"/>
      <c r="N21" s="25"/>
      <c r="O21" s="24"/>
      <c r="P21" s="22"/>
      <c r="Q21" s="25"/>
      <c r="R21" s="24"/>
      <c r="S21" s="22"/>
      <c r="T21" s="25"/>
      <c r="U21" s="24"/>
      <c r="V21" s="25"/>
      <c r="W21" s="22">
        <f t="shared" si="3"/>
        <v>0.08333333333</v>
      </c>
    </row>
    <row r="22">
      <c r="C22" s="10" t="s">
        <v>8</v>
      </c>
      <c r="D22" s="5" t="s">
        <v>77</v>
      </c>
      <c r="E22" s="23" t="s">
        <v>422</v>
      </c>
      <c r="F22" s="21">
        <v>0.010416666666666666</v>
      </c>
      <c r="G22" s="22">
        <f t="shared" si="1"/>
        <v>0.003125</v>
      </c>
      <c r="H22" s="23" t="s">
        <v>59</v>
      </c>
      <c r="I22" s="23" t="s">
        <v>60</v>
      </c>
      <c r="J22" s="63">
        <f t="shared" si="9"/>
        <v>0.01041666667</v>
      </c>
      <c r="K22" s="25"/>
      <c r="L22" s="24"/>
      <c r="M22" s="22"/>
      <c r="N22" s="25"/>
      <c r="O22" s="24"/>
      <c r="P22" s="22"/>
      <c r="Q22" s="25"/>
      <c r="R22" s="24"/>
      <c r="S22" s="22"/>
      <c r="T22" s="25"/>
      <c r="U22" s="24"/>
      <c r="V22" s="25"/>
      <c r="W22" s="22">
        <f t="shared" si="3"/>
        <v>0.01041666667</v>
      </c>
    </row>
    <row r="23">
      <c r="C23" s="10" t="s">
        <v>8</v>
      </c>
      <c r="D23" s="5" t="s">
        <v>79</v>
      </c>
      <c r="E23" s="20" t="s">
        <v>423</v>
      </c>
      <c r="F23" s="21">
        <v>0.010416666666666666</v>
      </c>
      <c r="G23" s="22">
        <f t="shared" si="1"/>
        <v>0.003125</v>
      </c>
      <c r="H23" s="23" t="s">
        <v>59</v>
      </c>
      <c r="I23" s="23" t="s">
        <v>60</v>
      </c>
      <c r="J23" s="63">
        <f t="shared" si="9"/>
        <v>0.01041666667</v>
      </c>
      <c r="K23" s="25"/>
      <c r="L23" s="24"/>
      <c r="M23" s="22"/>
      <c r="N23" s="25"/>
      <c r="O23" s="24"/>
      <c r="P23" s="22"/>
      <c r="Q23" s="25"/>
      <c r="R23" s="24"/>
      <c r="S23" s="22"/>
      <c r="T23" s="25"/>
      <c r="U23" s="24"/>
      <c r="V23" s="25"/>
      <c r="W23" s="22">
        <f t="shared" si="3"/>
        <v>0.01041666667</v>
      </c>
    </row>
    <row r="24">
      <c r="C24" s="10" t="s">
        <v>8</v>
      </c>
      <c r="D24" s="5" t="s">
        <v>81</v>
      </c>
      <c r="E24" s="23" t="s">
        <v>424</v>
      </c>
      <c r="F24" s="21">
        <v>0.020833333333333332</v>
      </c>
      <c r="G24" s="22">
        <f t="shared" si="1"/>
        <v>0.00625</v>
      </c>
      <c r="H24" s="23" t="s">
        <v>59</v>
      </c>
      <c r="I24" s="23" t="s">
        <v>60</v>
      </c>
      <c r="J24" s="63">
        <f t="shared" si="9"/>
        <v>0.02083333333</v>
      </c>
      <c r="K24" s="25"/>
      <c r="L24" s="24"/>
      <c r="M24" s="22"/>
      <c r="N24" s="25"/>
      <c r="O24" s="24"/>
      <c r="P24" s="22"/>
      <c r="Q24" s="25"/>
      <c r="R24" s="24"/>
      <c r="S24" s="22"/>
      <c r="T24" s="25"/>
      <c r="U24" s="24"/>
      <c r="V24" s="25"/>
      <c r="W24" s="22">
        <f t="shared" si="3"/>
        <v>0.02083333333</v>
      </c>
    </row>
    <row r="25">
      <c r="C25" s="10" t="s">
        <v>8</v>
      </c>
      <c r="D25" s="5" t="s">
        <v>83</v>
      </c>
      <c r="E25" s="23" t="s">
        <v>425</v>
      </c>
      <c r="F25" s="21">
        <v>0.010416666666666666</v>
      </c>
      <c r="G25" s="22">
        <f t="shared" si="1"/>
        <v>0.003125</v>
      </c>
      <c r="H25" s="23" t="s">
        <v>59</v>
      </c>
      <c r="I25" s="23" t="s">
        <v>60</v>
      </c>
      <c r="J25" s="63">
        <f t="shared" si="9"/>
        <v>0.01041666667</v>
      </c>
      <c r="K25" s="25"/>
      <c r="L25" s="24"/>
      <c r="M25" s="22"/>
      <c r="N25" s="25"/>
      <c r="O25" s="24"/>
      <c r="P25" s="22"/>
      <c r="Q25" s="25"/>
      <c r="R25" s="24"/>
      <c r="S25" s="22"/>
      <c r="T25" s="25"/>
      <c r="U25" s="24"/>
      <c r="V25" s="25"/>
      <c r="W25" s="22">
        <f t="shared" si="3"/>
        <v>0.01041666667</v>
      </c>
    </row>
    <row r="26">
      <c r="C26" s="10" t="s">
        <v>8</v>
      </c>
      <c r="D26" s="5" t="s">
        <v>85</v>
      </c>
      <c r="E26" s="23" t="s">
        <v>426</v>
      </c>
      <c r="F26" s="21">
        <v>0.010416666666666666</v>
      </c>
      <c r="G26" s="22">
        <f t="shared" si="1"/>
        <v>0.003125</v>
      </c>
      <c r="H26" s="23" t="s">
        <v>59</v>
      </c>
      <c r="I26" s="23" t="s">
        <v>60</v>
      </c>
      <c r="J26" s="63">
        <f t="shared" si="9"/>
        <v>0.01041666667</v>
      </c>
      <c r="K26" s="25"/>
      <c r="L26" s="24"/>
      <c r="M26" s="22"/>
      <c r="N26" s="25"/>
      <c r="O26" s="24"/>
      <c r="P26" s="22"/>
      <c r="Q26" s="25"/>
      <c r="R26" s="24"/>
      <c r="S26" s="22"/>
      <c r="T26" s="25"/>
      <c r="U26" s="24"/>
      <c r="V26" s="25"/>
      <c r="W26" s="22">
        <f t="shared" si="3"/>
        <v>0.01041666667</v>
      </c>
    </row>
    <row r="27">
      <c r="C27" s="10" t="s">
        <v>8</v>
      </c>
      <c r="D27" s="5" t="s">
        <v>87</v>
      </c>
      <c r="E27" s="23" t="s">
        <v>427</v>
      </c>
      <c r="F27" s="21">
        <v>0.020833333333333332</v>
      </c>
      <c r="G27" s="22">
        <f t="shared" si="1"/>
        <v>0.00625</v>
      </c>
      <c r="H27" s="23" t="s">
        <v>59</v>
      </c>
      <c r="I27" s="23" t="s">
        <v>60</v>
      </c>
      <c r="J27" s="63">
        <f t="shared" si="9"/>
        <v>0.02083333333</v>
      </c>
      <c r="K27" s="25"/>
      <c r="L27" s="24"/>
      <c r="M27" s="22"/>
      <c r="N27" s="25"/>
      <c r="O27" s="24"/>
      <c r="P27" s="22"/>
      <c r="Q27" s="25"/>
      <c r="R27" s="24"/>
      <c r="S27" s="22"/>
      <c r="T27" s="25"/>
      <c r="U27" s="24"/>
      <c r="V27" s="25"/>
      <c r="W27" s="22">
        <f t="shared" si="3"/>
        <v>0.02083333333</v>
      </c>
    </row>
    <row r="28">
      <c r="C28" s="10" t="s">
        <v>8</v>
      </c>
      <c r="D28" s="5" t="s">
        <v>89</v>
      </c>
      <c r="E28" s="20" t="s">
        <v>428</v>
      </c>
      <c r="F28" s="21">
        <v>0.010416666666666666</v>
      </c>
      <c r="G28" s="22">
        <f t="shared" si="1"/>
        <v>0.003125</v>
      </c>
      <c r="H28" s="23" t="s">
        <v>60</v>
      </c>
      <c r="I28" s="23" t="s">
        <v>59</v>
      </c>
      <c r="J28" s="63">
        <f t="shared" si="9"/>
        <v>0.01041666667</v>
      </c>
      <c r="K28" s="25"/>
      <c r="L28" s="24"/>
      <c r="M28" s="22"/>
      <c r="N28" s="25"/>
      <c r="O28" s="24"/>
      <c r="P28" s="22"/>
      <c r="Q28" s="25"/>
      <c r="R28" s="24"/>
      <c r="S28" s="22"/>
      <c r="T28" s="25"/>
      <c r="U28" s="24"/>
      <c r="V28" s="25"/>
      <c r="W28" s="22">
        <f t="shared" si="3"/>
        <v>0.01041666667</v>
      </c>
    </row>
    <row r="29">
      <c r="C29" s="10" t="s">
        <v>8</v>
      </c>
      <c r="D29" s="5" t="s">
        <v>92</v>
      </c>
      <c r="E29" s="20" t="s">
        <v>429</v>
      </c>
      <c r="F29" s="21">
        <v>0.010416666666666666</v>
      </c>
      <c r="G29" s="22">
        <f t="shared" si="1"/>
        <v>0.003125</v>
      </c>
      <c r="H29" s="23" t="s">
        <v>60</v>
      </c>
      <c r="I29" s="23" t="s">
        <v>59</v>
      </c>
      <c r="J29" s="63">
        <f t="shared" si="9"/>
        <v>0.01041666667</v>
      </c>
      <c r="K29" s="25"/>
      <c r="L29" s="24"/>
      <c r="M29" s="22"/>
      <c r="N29" s="25"/>
      <c r="O29" s="24"/>
      <c r="P29" s="22"/>
      <c r="Q29" s="25"/>
      <c r="R29" s="24"/>
      <c r="S29" s="22"/>
      <c r="T29" s="25"/>
      <c r="U29" s="24"/>
      <c r="V29" s="25"/>
      <c r="W29" s="22">
        <f t="shared" si="3"/>
        <v>0.01041666667</v>
      </c>
    </row>
    <row r="30">
      <c r="C30" s="10" t="s">
        <v>8</v>
      </c>
      <c r="D30" s="5" t="s">
        <v>94</v>
      </c>
      <c r="E30" s="20" t="s">
        <v>430</v>
      </c>
      <c r="F30" s="21">
        <v>0.010416666666666666</v>
      </c>
      <c r="G30" s="22">
        <f t="shared" si="1"/>
        <v>0.003125</v>
      </c>
      <c r="H30" s="23" t="s">
        <v>60</v>
      </c>
      <c r="I30" s="23" t="s">
        <v>59</v>
      </c>
      <c r="J30" s="63">
        <f t="shared" si="9"/>
        <v>0.01041666667</v>
      </c>
      <c r="K30" s="25"/>
      <c r="L30" s="24"/>
      <c r="M30" s="22"/>
      <c r="N30" s="25"/>
      <c r="O30" s="24"/>
      <c r="P30" s="22"/>
      <c r="Q30" s="25"/>
      <c r="R30" s="24"/>
      <c r="S30" s="22"/>
      <c r="T30" s="25"/>
      <c r="U30" s="24"/>
      <c r="V30" s="25"/>
      <c r="W30" s="22">
        <f t="shared" si="3"/>
        <v>0.01041666667</v>
      </c>
    </row>
    <row r="31">
      <c r="C31" s="10" t="s">
        <v>8</v>
      </c>
      <c r="D31" s="5" t="s">
        <v>96</v>
      </c>
      <c r="E31" s="20" t="s">
        <v>431</v>
      </c>
      <c r="F31" s="21">
        <v>0.020833333333333332</v>
      </c>
      <c r="G31" s="22">
        <f t="shared" si="1"/>
        <v>0.00625</v>
      </c>
      <c r="H31" s="23" t="s">
        <v>60</v>
      </c>
      <c r="I31" s="23" t="s">
        <v>59</v>
      </c>
      <c r="J31" s="63">
        <f t="shared" si="9"/>
        <v>0.02083333333</v>
      </c>
      <c r="K31" s="25"/>
      <c r="L31" s="24"/>
      <c r="M31" s="22"/>
      <c r="N31" s="25"/>
      <c r="O31" s="24"/>
      <c r="P31" s="22"/>
      <c r="Q31" s="25"/>
      <c r="R31" s="24"/>
      <c r="S31" s="22"/>
      <c r="T31" s="25"/>
      <c r="U31" s="24"/>
      <c r="V31" s="25"/>
      <c r="W31" s="22">
        <f t="shared" si="3"/>
        <v>0.02083333333</v>
      </c>
    </row>
    <row r="32">
      <c r="C32" s="10" t="s">
        <v>8</v>
      </c>
      <c r="D32" s="5" t="s">
        <v>98</v>
      </c>
      <c r="E32" s="20" t="s">
        <v>432</v>
      </c>
      <c r="F32" s="21">
        <v>0.041666666666666664</v>
      </c>
      <c r="G32" s="22">
        <f t="shared" si="1"/>
        <v>0.0125</v>
      </c>
      <c r="H32" s="23" t="s">
        <v>60</v>
      </c>
      <c r="I32" s="23" t="s">
        <v>59</v>
      </c>
      <c r="J32" s="63">
        <f t="shared" si="9"/>
        <v>0.04166666667</v>
      </c>
      <c r="K32" s="25"/>
      <c r="L32" s="24"/>
      <c r="M32" s="22"/>
      <c r="N32" s="25"/>
      <c r="O32" s="24"/>
      <c r="P32" s="22"/>
      <c r="Q32" s="25"/>
      <c r="R32" s="24"/>
      <c r="S32" s="22"/>
      <c r="T32" s="25"/>
      <c r="U32" s="24"/>
      <c r="V32" s="25"/>
      <c r="W32" s="22">
        <f t="shared" si="3"/>
        <v>0.04166666667</v>
      </c>
    </row>
    <row r="33">
      <c r="C33" s="10" t="s">
        <v>8</v>
      </c>
      <c r="D33" s="5" t="s">
        <v>100</v>
      </c>
      <c r="E33" s="20" t="s">
        <v>433</v>
      </c>
      <c r="F33" s="21">
        <v>0.041666666666666664</v>
      </c>
      <c r="G33" s="22">
        <f t="shared" si="1"/>
        <v>0.0125</v>
      </c>
      <c r="H33" s="23" t="s">
        <v>60</v>
      </c>
      <c r="I33" s="23" t="s">
        <v>59</v>
      </c>
      <c r="J33" s="63">
        <f t="shared" si="9"/>
        <v>0.04166666667</v>
      </c>
      <c r="K33" s="25"/>
      <c r="L33" s="24"/>
      <c r="M33" s="22"/>
      <c r="N33" s="25"/>
      <c r="O33" s="24"/>
      <c r="P33" s="22"/>
      <c r="Q33" s="25"/>
      <c r="R33" s="24"/>
      <c r="S33" s="22"/>
      <c r="T33" s="25"/>
      <c r="U33" s="24"/>
      <c r="V33" s="25"/>
      <c r="W33" s="22">
        <f t="shared" si="3"/>
        <v>0.04166666667</v>
      </c>
    </row>
    <row r="34">
      <c r="C34" s="10" t="s">
        <v>8</v>
      </c>
      <c r="D34" s="5" t="s">
        <v>102</v>
      </c>
      <c r="E34" s="20" t="s">
        <v>434</v>
      </c>
      <c r="F34" s="21">
        <v>0.041666666666666664</v>
      </c>
      <c r="G34" s="22">
        <f t="shared" si="1"/>
        <v>0.0125</v>
      </c>
      <c r="H34" s="23" t="s">
        <v>60</v>
      </c>
      <c r="I34" s="23" t="s">
        <v>59</v>
      </c>
      <c r="J34" s="63">
        <f t="shared" si="9"/>
        <v>0.04166666667</v>
      </c>
      <c r="K34" s="25"/>
      <c r="L34" s="24"/>
      <c r="M34" s="22"/>
      <c r="N34" s="25"/>
      <c r="O34" s="24"/>
      <c r="P34" s="22"/>
      <c r="Q34" s="25"/>
      <c r="R34" s="24"/>
      <c r="S34" s="22"/>
      <c r="T34" s="25"/>
      <c r="U34" s="24"/>
      <c r="V34" s="25"/>
      <c r="W34" s="22">
        <f t="shared" si="3"/>
        <v>0.04166666667</v>
      </c>
    </row>
    <row r="35">
      <c r="C35" s="10" t="s">
        <v>8</v>
      </c>
      <c r="D35" s="5" t="s">
        <v>104</v>
      </c>
      <c r="E35" s="20" t="s">
        <v>435</v>
      </c>
      <c r="F35" s="21">
        <v>0.010416666666666666</v>
      </c>
      <c r="G35" s="22">
        <f t="shared" si="1"/>
        <v>0.003125</v>
      </c>
      <c r="H35" s="23" t="s">
        <v>60</v>
      </c>
      <c r="I35" s="23" t="s">
        <v>59</v>
      </c>
      <c r="J35" s="63">
        <f t="shared" si="9"/>
        <v>0.01041666667</v>
      </c>
      <c r="K35" s="25"/>
      <c r="L35" s="24"/>
      <c r="M35" s="22"/>
      <c r="N35" s="25"/>
      <c r="O35" s="24"/>
      <c r="P35" s="22"/>
      <c r="Q35" s="25"/>
      <c r="R35" s="24"/>
      <c r="S35" s="22"/>
      <c r="T35" s="25"/>
      <c r="U35" s="24"/>
      <c r="V35" s="25"/>
      <c r="W35" s="22">
        <f t="shared" si="3"/>
        <v>0.01041666667</v>
      </c>
    </row>
    <row r="36">
      <c r="C36" s="10" t="s">
        <v>8</v>
      </c>
      <c r="D36" s="5" t="s">
        <v>106</v>
      </c>
      <c r="E36" s="20" t="s">
        <v>436</v>
      </c>
      <c r="F36" s="21">
        <v>0.010416666666666666</v>
      </c>
      <c r="G36" s="22">
        <f t="shared" si="1"/>
        <v>0.003125</v>
      </c>
      <c r="H36" s="23" t="s">
        <v>60</v>
      </c>
      <c r="I36" s="23" t="s">
        <v>59</v>
      </c>
      <c r="J36" s="63">
        <f t="shared" si="9"/>
        <v>0.01041666667</v>
      </c>
      <c r="K36" s="25"/>
      <c r="L36" s="24"/>
      <c r="M36" s="22"/>
      <c r="N36" s="25"/>
      <c r="O36" s="24"/>
      <c r="P36" s="22"/>
      <c r="Q36" s="25"/>
      <c r="R36" s="24"/>
      <c r="S36" s="22"/>
      <c r="T36" s="25"/>
      <c r="U36" s="24"/>
      <c r="V36" s="25"/>
      <c r="W36" s="22">
        <f t="shared" si="3"/>
        <v>0.01041666667</v>
      </c>
    </row>
    <row r="37">
      <c r="C37" s="10" t="s">
        <v>8</v>
      </c>
      <c r="D37" s="5" t="s">
        <v>108</v>
      </c>
      <c r="E37" s="20" t="s">
        <v>437</v>
      </c>
      <c r="F37" s="21">
        <v>0.010416666666666666</v>
      </c>
      <c r="G37" s="22">
        <f t="shared" si="1"/>
        <v>0.003125</v>
      </c>
      <c r="H37" s="23" t="s">
        <v>60</v>
      </c>
      <c r="I37" s="23" t="s">
        <v>59</v>
      </c>
      <c r="J37" s="63">
        <f t="shared" si="9"/>
        <v>0.01041666667</v>
      </c>
      <c r="K37" s="25"/>
      <c r="L37" s="24"/>
      <c r="M37" s="22"/>
      <c r="N37" s="25"/>
      <c r="O37" s="24"/>
      <c r="P37" s="22"/>
      <c r="Q37" s="25"/>
      <c r="R37" s="24"/>
      <c r="S37" s="22"/>
      <c r="T37" s="25"/>
      <c r="U37" s="24"/>
      <c r="V37" s="25"/>
      <c r="W37" s="22">
        <f t="shared" si="3"/>
        <v>0.01041666667</v>
      </c>
    </row>
    <row r="38">
      <c r="C38" s="10" t="s">
        <v>8</v>
      </c>
      <c r="D38" s="5" t="s">
        <v>110</v>
      </c>
      <c r="E38" s="28" t="s">
        <v>438</v>
      </c>
      <c r="F38" s="21">
        <v>0.020833333333333332</v>
      </c>
      <c r="G38" s="22">
        <f t="shared" si="1"/>
        <v>0.00625</v>
      </c>
      <c r="H38" s="23" t="s">
        <v>60</v>
      </c>
      <c r="I38" s="23" t="s">
        <v>59</v>
      </c>
      <c r="J38" s="63">
        <f t="shared" si="9"/>
        <v>0.02083333333</v>
      </c>
      <c r="K38" s="25"/>
      <c r="L38" s="24"/>
      <c r="M38" s="22"/>
      <c r="N38" s="25"/>
      <c r="O38" s="24"/>
      <c r="P38" s="22"/>
      <c r="Q38" s="25"/>
      <c r="R38" s="24"/>
      <c r="S38" s="22"/>
      <c r="T38" s="25"/>
      <c r="U38" s="24"/>
      <c r="V38" s="25"/>
      <c r="W38" s="22">
        <f t="shared" si="3"/>
        <v>0.02083333333</v>
      </c>
    </row>
    <row r="39">
      <c r="C39" s="10" t="s">
        <v>8</v>
      </c>
      <c r="D39" s="5" t="s">
        <v>112</v>
      </c>
      <c r="E39" s="20" t="s">
        <v>439</v>
      </c>
      <c r="F39" s="21">
        <v>0.041666666666666664</v>
      </c>
      <c r="G39" s="22">
        <f t="shared" si="1"/>
        <v>0.0125</v>
      </c>
      <c r="H39" s="23" t="s">
        <v>60</v>
      </c>
      <c r="I39" s="23" t="s">
        <v>59</v>
      </c>
      <c r="J39" s="63">
        <f t="shared" si="9"/>
        <v>0.04166666667</v>
      </c>
      <c r="K39" s="25"/>
      <c r="L39" s="24"/>
      <c r="M39" s="22"/>
      <c r="N39" s="25"/>
      <c r="O39" s="24"/>
      <c r="P39" s="22"/>
      <c r="Q39" s="25"/>
      <c r="R39" s="24"/>
      <c r="S39" s="22"/>
      <c r="T39" s="25"/>
      <c r="U39" s="24"/>
      <c r="V39" s="25"/>
      <c r="W39" s="22">
        <f t="shared" si="3"/>
        <v>0.04166666667</v>
      </c>
    </row>
    <row r="40">
      <c r="C40" s="10" t="s">
        <v>8</v>
      </c>
      <c r="D40" s="5" t="s">
        <v>114</v>
      </c>
      <c r="E40" s="20" t="s">
        <v>440</v>
      </c>
      <c r="F40" s="21">
        <v>0.041666666666666664</v>
      </c>
      <c r="G40" s="22">
        <f t="shared" si="1"/>
        <v>0.0125</v>
      </c>
      <c r="H40" s="23" t="s">
        <v>60</v>
      </c>
      <c r="I40" s="23" t="s">
        <v>59</v>
      </c>
      <c r="J40" s="63">
        <f t="shared" si="9"/>
        <v>0.04166666667</v>
      </c>
      <c r="K40" s="25"/>
      <c r="L40" s="24"/>
      <c r="M40" s="22"/>
      <c r="N40" s="25"/>
      <c r="O40" s="24"/>
      <c r="P40" s="22"/>
      <c r="Q40" s="25"/>
      <c r="R40" s="24"/>
      <c r="S40" s="22"/>
      <c r="T40" s="25"/>
      <c r="U40" s="24"/>
      <c r="V40" s="25"/>
      <c r="W40" s="22">
        <f t="shared" si="3"/>
        <v>0.04166666667</v>
      </c>
    </row>
    <row r="41">
      <c r="C41" s="10" t="s">
        <v>8</v>
      </c>
      <c r="D41" s="5" t="s">
        <v>116</v>
      </c>
      <c r="E41" s="28" t="s">
        <v>441</v>
      </c>
      <c r="F41" s="21">
        <v>0.041666666666666664</v>
      </c>
      <c r="G41" s="22">
        <f t="shared" si="1"/>
        <v>0.0125</v>
      </c>
      <c r="H41" s="23" t="s">
        <v>60</v>
      </c>
      <c r="I41" s="23" t="s">
        <v>59</v>
      </c>
      <c r="J41" s="63">
        <f t="shared" si="9"/>
        <v>0.04166666667</v>
      </c>
      <c r="K41" s="25"/>
      <c r="L41" s="24"/>
      <c r="M41" s="22"/>
      <c r="N41" s="25"/>
      <c r="O41" s="24"/>
      <c r="P41" s="22"/>
      <c r="Q41" s="25"/>
      <c r="R41" s="24"/>
      <c r="S41" s="22"/>
      <c r="T41" s="25"/>
      <c r="U41" s="24"/>
      <c r="V41" s="25"/>
      <c r="W41" s="22">
        <f t="shared" si="3"/>
        <v>0.04166666667</v>
      </c>
    </row>
    <row r="42">
      <c r="C42" s="10" t="s">
        <v>8</v>
      </c>
      <c r="D42" s="5" t="s">
        <v>118</v>
      </c>
      <c r="E42" s="20" t="s">
        <v>442</v>
      </c>
      <c r="F42" s="21">
        <v>0.010416666666666666</v>
      </c>
      <c r="G42" s="22">
        <f t="shared" si="1"/>
        <v>0.003125</v>
      </c>
      <c r="H42" s="23" t="s">
        <v>59</v>
      </c>
      <c r="I42" s="23" t="s">
        <v>60</v>
      </c>
      <c r="J42" s="24"/>
      <c r="K42" s="64">
        <f t="shared" ref="K42:K67" si="10">F42</f>
        <v>0.01041666667</v>
      </c>
      <c r="L42" s="24"/>
      <c r="M42" s="22"/>
      <c r="N42" s="25"/>
      <c r="O42" s="24"/>
      <c r="P42" s="22"/>
      <c r="Q42" s="25"/>
      <c r="R42" s="24"/>
      <c r="S42" s="22"/>
      <c r="T42" s="25"/>
      <c r="U42" s="24"/>
      <c r="V42" s="25"/>
      <c r="W42" s="22">
        <f t="shared" si="3"/>
        <v>0.01041666667</v>
      </c>
    </row>
    <row r="43">
      <c r="C43" s="10" t="s">
        <v>8</v>
      </c>
      <c r="D43" s="5" t="s">
        <v>120</v>
      </c>
      <c r="E43" s="20" t="s">
        <v>443</v>
      </c>
      <c r="F43" s="21">
        <v>0.010416666666666666</v>
      </c>
      <c r="G43" s="22">
        <f t="shared" si="1"/>
        <v>0.003125</v>
      </c>
      <c r="H43" s="23" t="s">
        <v>59</v>
      </c>
      <c r="I43" s="23" t="s">
        <v>60</v>
      </c>
      <c r="J43" s="24"/>
      <c r="K43" s="64">
        <f t="shared" si="10"/>
        <v>0.01041666667</v>
      </c>
      <c r="L43" s="24"/>
      <c r="M43" s="22"/>
      <c r="N43" s="25"/>
      <c r="O43" s="24"/>
      <c r="P43" s="22"/>
      <c r="Q43" s="25"/>
      <c r="R43" s="24"/>
      <c r="S43" s="22"/>
      <c r="T43" s="25"/>
      <c r="U43" s="24"/>
      <c r="V43" s="25"/>
      <c r="W43" s="22">
        <f t="shared" si="3"/>
        <v>0.01041666667</v>
      </c>
    </row>
    <row r="44">
      <c r="C44" s="10" t="s">
        <v>8</v>
      </c>
      <c r="D44" s="5" t="s">
        <v>122</v>
      </c>
      <c r="E44" s="20" t="s">
        <v>444</v>
      </c>
      <c r="F44" s="21">
        <v>0.010416666666666666</v>
      </c>
      <c r="G44" s="22">
        <f t="shared" si="1"/>
        <v>0.003125</v>
      </c>
      <c r="H44" s="23" t="s">
        <v>59</v>
      </c>
      <c r="I44" s="23" t="s">
        <v>60</v>
      </c>
      <c r="J44" s="24"/>
      <c r="K44" s="64">
        <f t="shared" si="10"/>
        <v>0.01041666667</v>
      </c>
      <c r="L44" s="24"/>
      <c r="M44" s="22"/>
      <c r="N44" s="25"/>
      <c r="O44" s="24"/>
      <c r="P44" s="22"/>
      <c r="Q44" s="25"/>
      <c r="R44" s="24"/>
      <c r="S44" s="22"/>
      <c r="T44" s="25"/>
      <c r="U44" s="24"/>
      <c r="V44" s="25"/>
      <c r="W44" s="22">
        <f t="shared" si="3"/>
        <v>0.01041666667</v>
      </c>
    </row>
    <row r="45">
      <c r="C45" s="10" t="s">
        <v>8</v>
      </c>
      <c r="D45" s="5" t="s">
        <v>124</v>
      </c>
      <c r="E45" s="28" t="s">
        <v>445</v>
      </c>
      <c r="F45" s="21">
        <v>0.020833333333333332</v>
      </c>
      <c r="G45" s="22">
        <f t="shared" si="1"/>
        <v>0.00625</v>
      </c>
      <c r="H45" s="23" t="s">
        <v>59</v>
      </c>
      <c r="I45" s="23" t="s">
        <v>60</v>
      </c>
      <c r="J45" s="24"/>
      <c r="K45" s="64">
        <f t="shared" si="10"/>
        <v>0.02083333333</v>
      </c>
      <c r="L45" s="24"/>
      <c r="M45" s="22"/>
      <c r="N45" s="25"/>
      <c r="O45" s="24"/>
      <c r="P45" s="22"/>
      <c r="Q45" s="25"/>
      <c r="R45" s="24"/>
      <c r="S45" s="22"/>
      <c r="T45" s="25"/>
      <c r="U45" s="24"/>
      <c r="V45" s="25"/>
      <c r="W45" s="22">
        <f t="shared" si="3"/>
        <v>0.02083333333</v>
      </c>
    </row>
    <row r="46">
      <c r="C46" s="10" t="s">
        <v>8</v>
      </c>
      <c r="D46" s="5" t="s">
        <v>126</v>
      </c>
      <c r="E46" s="20" t="s">
        <v>446</v>
      </c>
      <c r="F46" s="21">
        <v>0.041666666666666664</v>
      </c>
      <c r="G46" s="22">
        <f t="shared" si="1"/>
        <v>0.0125</v>
      </c>
      <c r="H46" s="23" t="s">
        <v>59</v>
      </c>
      <c r="I46" s="23" t="s">
        <v>60</v>
      </c>
      <c r="J46" s="24"/>
      <c r="K46" s="64">
        <f t="shared" si="10"/>
        <v>0.04166666667</v>
      </c>
      <c r="L46" s="24"/>
      <c r="M46" s="22"/>
      <c r="N46" s="25"/>
      <c r="O46" s="24"/>
      <c r="P46" s="22"/>
      <c r="Q46" s="25"/>
      <c r="R46" s="24"/>
      <c r="S46" s="22"/>
      <c r="T46" s="25"/>
      <c r="U46" s="24"/>
      <c r="V46" s="25"/>
      <c r="W46" s="22">
        <f t="shared" si="3"/>
        <v>0.04166666667</v>
      </c>
    </row>
    <row r="47">
      <c r="C47" s="10" t="s">
        <v>8</v>
      </c>
      <c r="D47" s="5" t="s">
        <v>128</v>
      </c>
      <c r="E47" s="20" t="s">
        <v>447</v>
      </c>
      <c r="F47" s="21">
        <v>0.041666666666666664</v>
      </c>
      <c r="G47" s="22">
        <f t="shared" si="1"/>
        <v>0.0125</v>
      </c>
      <c r="H47" s="23" t="s">
        <v>59</v>
      </c>
      <c r="I47" s="23" t="s">
        <v>60</v>
      </c>
      <c r="J47" s="24"/>
      <c r="K47" s="64">
        <f t="shared" si="10"/>
        <v>0.04166666667</v>
      </c>
      <c r="L47" s="24"/>
      <c r="M47" s="22"/>
      <c r="N47" s="25"/>
      <c r="O47" s="24"/>
      <c r="P47" s="22"/>
      <c r="Q47" s="25"/>
      <c r="R47" s="24"/>
      <c r="S47" s="22"/>
      <c r="T47" s="25"/>
      <c r="U47" s="24"/>
      <c r="V47" s="25"/>
      <c r="W47" s="22">
        <f t="shared" si="3"/>
        <v>0.04166666667</v>
      </c>
    </row>
    <row r="48">
      <c r="C48" s="10" t="s">
        <v>8</v>
      </c>
      <c r="D48" s="5" t="s">
        <v>130</v>
      </c>
      <c r="E48" s="28" t="s">
        <v>448</v>
      </c>
      <c r="F48" s="21">
        <v>0.041666666666666664</v>
      </c>
      <c r="G48" s="22">
        <f t="shared" si="1"/>
        <v>0.0125</v>
      </c>
      <c r="H48" s="23" t="s">
        <v>59</v>
      </c>
      <c r="I48" s="23" t="s">
        <v>60</v>
      </c>
      <c r="J48" s="24"/>
      <c r="K48" s="64">
        <f t="shared" si="10"/>
        <v>0.04166666667</v>
      </c>
      <c r="L48" s="24"/>
      <c r="M48" s="22"/>
      <c r="N48" s="25"/>
      <c r="O48" s="24"/>
      <c r="P48" s="22"/>
      <c r="Q48" s="25"/>
      <c r="R48" s="24"/>
      <c r="S48" s="22"/>
      <c r="T48" s="25"/>
      <c r="U48" s="24"/>
      <c r="V48" s="25"/>
      <c r="W48" s="22">
        <f t="shared" si="3"/>
        <v>0.04166666667</v>
      </c>
    </row>
    <row r="49">
      <c r="C49" s="10" t="s">
        <v>8</v>
      </c>
      <c r="D49" s="5" t="s">
        <v>132</v>
      </c>
      <c r="E49" s="20" t="s">
        <v>449</v>
      </c>
      <c r="F49" s="21">
        <v>0.010416666666666666</v>
      </c>
      <c r="G49" s="22">
        <f t="shared" si="1"/>
        <v>0.003125</v>
      </c>
      <c r="H49" s="23" t="s">
        <v>59</v>
      </c>
      <c r="I49" s="23" t="s">
        <v>60</v>
      </c>
      <c r="J49" s="24"/>
      <c r="K49" s="64">
        <f t="shared" si="10"/>
        <v>0.01041666667</v>
      </c>
      <c r="L49" s="24"/>
      <c r="M49" s="22"/>
      <c r="N49" s="25"/>
      <c r="O49" s="24"/>
      <c r="P49" s="22"/>
      <c r="Q49" s="25"/>
      <c r="R49" s="24"/>
      <c r="S49" s="22"/>
      <c r="T49" s="25"/>
      <c r="U49" s="24"/>
      <c r="V49" s="25"/>
      <c r="W49" s="22">
        <f t="shared" si="3"/>
        <v>0.01041666667</v>
      </c>
    </row>
    <row r="50">
      <c r="C50" s="10" t="s">
        <v>8</v>
      </c>
      <c r="D50" s="5" t="s">
        <v>134</v>
      </c>
      <c r="E50" s="20" t="s">
        <v>450</v>
      </c>
      <c r="F50" s="21">
        <v>0.010416666666666666</v>
      </c>
      <c r="G50" s="22">
        <f t="shared" si="1"/>
        <v>0.003125</v>
      </c>
      <c r="H50" s="23" t="s">
        <v>59</v>
      </c>
      <c r="I50" s="23" t="s">
        <v>60</v>
      </c>
      <c r="J50" s="24"/>
      <c r="K50" s="64">
        <f t="shared" si="10"/>
        <v>0.01041666667</v>
      </c>
      <c r="L50" s="24"/>
      <c r="M50" s="22"/>
      <c r="N50" s="25"/>
      <c r="O50" s="24"/>
      <c r="P50" s="22"/>
      <c r="Q50" s="25"/>
      <c r="R50" s="24"/>
      <c r="S50" s="22"/>
      <c r="T50" s="25"/>
      <c r="U50" s="24"/>
      <c r="V50" s="25"/>
      <c r="W50" s="22">
        <f t="shared" si="3"/>
        <v>0.01041666667</v>
      </c>
    </row>
    <row r="51">
      <c r="C51" s="10" t="s">
        <v>8</v>
      </c>
      <c r="D51" s="5" t="s">
        <v>136</v>
      </c>
      <c r="E51" s="20" t="s">
        <v>451</v>
      </c>
      <c r="F51" s="21">
        <v>0.010416666666666666</v>
      </c>
      <c r="G51" s="22">
        <f t="shared" si="1"/>
        <v>0.003125</v>
      </c>
      <c r="H51" s="23" t="s">
        <v>59</v>
      </c>
      <c r="I51" s="23" t="s">
        <v>60</v>
      </c>
      <c r="J51" s="24"/>
      <c r="K51" s="64">
        <f t="shared" si="10"/>
        <v>0.01041666667</v>
      </c>
      <c r="L51" s="24"/>
      <c r="M51" s="22"/>
      <c r="N51" s="25"/>
      <c r="O51" s="24"/>
      <c r="P51" s="22"/>
      <c r="Q51" s="25"/>
      <c r="R51" s="24"/>
      <c r="S51" s="22"/>
      <c r="T51" s="25"/>
      <c r="U51" s="24"/>
      <c r="V51" s="25"/>
      <c r="W51" s="22">
        <f t="shared" si="3"/>
        <v>0.01041666667</v>
      </c>
    </row>
    <row r="52">
      <c r="C52" s="10" t="s">
        <v>8</v>
      </c>
      <c r="D52" s="5" t="s">
        <v>138</v>
      </c>
      <c r="E52" s="28" t="s">
        <v>452</v>
      </c>
      <c r="F52" s="21">
        <v>0.020833333333333332</v>
      </c>
      <c r="G52" s="22">
        <f t="shared" si="1"/>
        <v>0.00625</v>
      </c>
      <c r="H52" s="23" t="s">
        <v>59</v>
      </c>
      <c r="I52" s="23" t="s">
        <v>60</v>
      </c>
      <c r="J52" s="24"/>
      <c r="K52" s="64">
        <f t="shared" si="10"/>
        <v>0.02083333333</v>
      </c>
      <c r="L52" s="24"/>
      <c r="M52" s="22"/>
      <c r="N52" s="25"/>
      <c r="O52" s="24"/>
      <c r="P52" s="22"/>
      <c r="Q52" s="25"/>
      <c r="R52" s="24"/>
      <c r="S52" s="22"/>
      <c r="T52" s="25"/>
      <c r="U52" s="24"/>
      <c r="V52" s="25"/>
      <c r="W52" s="22">
        <f t="shared" si="3"/>
        <v>0.02083333333</v>
      </c>
    </row>
    <row r="53">
      <c r="C53" s="10" t="s">
        <v>8</v>
      </c>
      <c r="D53" s="5" t="s">
        <v>140</v>
      </c>
      <c r="E53" s="20" t="s">
        <v>453</v>
      </c>
      <c r="F53" s="21">
        <v>0.041666666666666664</v>
      </c>
      <c r="G53" s="22">
        <f t="shared" si="1"/>
        <v>0.0125</v>
      </c>
      <c r="H53" s="23" t="s">
        <v>59</v>
      </c>
      <c r="I53" s="23" t="s">
        <v>60</v>
      </c>
      <c r="J53" s="24"/>
      <c r="K53" s="64">
        <f t="shared" si="10"/>
        <v>0.04166666667</v>
      </c>
      <c r="L53" s="24"/>
      <c r="M53" s="22"/>
      <c r="N53" s="25"/>
      <c r="O53" s="24"/>
      <c r="P53" s="22"/>
      <c r="Q53" s="25"/>
      <c r="R53" s="24"/>
      <c r="S53" s="22"/>
      <c r="T53" s="25"/>
      <c r="U53" s="24"/>
      <c r="V53" s="25"/>
      <c r="W53" s="22">
        <f t="shared" si="3"/>
        <v>0.04166666667</v>
      </c>
    </row>
    <row r="54">
      <c r="C54" s="10" t="s">
        <v>8</v>
      </c>
      <c r="D54" s="5" t="s">
        <v>142</v>
      </c>
      <c r="E54" s="20" t="s">
        <v>454</v>
      </c>
      <c r="F54" s="21">
        <v>0.041666666666666664</v>
      </c>
      <c r="G54" s="22">
        <f t="shared" si="1"/>
        <v>0.0125</v>
      </c>
      <c r="H54" s="23" t="s">
        <v>59</v>
      </c>
      <c r="I54" s="23" t="s">
        <v>60</v>
      </c>
      <c r="J54" s="24"/>
      <c r="K54" s="64">
        <f t="shared" si="10"/>
        <v>0.04166666667</v>
      </c>
      <c r="L54" s="24"/>
      <c r="M54" s="22"/>
      <c r="N54" s="25"/>
      <c r="O54" s="24"/>
      <c r="P54" s="22"/>
      <c r="Q54" s="25"/>
      <c r="R54" s="24"/>
      <c r="S54" s="22"/>
      <c r="T54" s="25"/>
      <c r="U54" s="24"/>
      <c r="V54" s="25"/>
      <c r="W54" s="22">
        <f t="shared" si="3"/>
        <v>0.04166666667</v>
      </c>
    </row>
    <row r="55">
      <c r="C55" s="10" t="s">
        <v>8</v>
      </c>
      <c r="D55" s="5" t="s">
        <v>144</v>
      </c>
      <c r="E55" s="28" t="s">
        <v>455</v>
      </c>
      <c r="F55" s="21">
        <v>0.041666666666666664</v>
      </c>
      <c r="G55" s="22">
        <f t="shared" si="1"/>
        <v>0.0125</v>
      </c>
      <c r="H55" s="23" t="s">
        <v>59</v>
      </c>
      <c r="I55" s="23" t="s">
        <v>60</v>
      </c>
      <c r="J55" s="24"/>
      <c r="K55" s="64">
        <f t="shared" si="10"/>
        <v>0.04166666667</v>
      </c>
      <c r="L55" s="24"/>
      <c r="M55" s="22"/>
      <c r="N55" s="25"/>
      <c r="O55" s="24"/>
      <c r="P55" s="22"/>
      <c r="Q55" s="25"/>
      <c r="R55" s="24"/>
      <c r="S55" s="22"/>
      <c r="T55" s="25"/>
      <c r="U55" s="24"/>
      <c r="V55" s="25"/>
      <c r="W55" s="22">
        <f t="shared" si="3"/>
        <v>0.04166666667</v>
      </c>
    </row>
    <row r="56">
      <c r="A56" s="29"/>
      <c r="C56" s="10" t="s">
        <v>8</v>
      </c>
      <c r="D56" s="5" t="s">
        <v>146</v>
      </c>
      <c r="E56" s="20" t="s">
        <v>456</v>
      </c>
      <c r="F56" s="21">
        <v>0.010416666666666666</v>
      </c>
      <c r="G56" s="22">
        <f t="shared" si="1"/>
        <v>0.003125</v>
      </c>
      <c r="H56" s="23" t="s">
        <v>60</v>
      </c>
      <c r="I56" s="23" t="s">
        <v>59</v>
      </c>
      <c r="J56" s="24"/>
      <c r="K56" s="64">
        <f t="shared" si="10"/>
        <v>0.01041666667</v>
      </c>
      <c r="L56" s="24"/>
      <c r="M56" s="22"/>
      <c r="N56" s="25"/>
      <c r="O56" s="24"/>
      <c r="P56" s="22"/>
      <c r="Q56" s="25"/>
      <c r="R56" s="24"/>
      <c r="S56" s="22"/>
      <c r="T56" s="25"/>
      <c r="U56" s="24"/>
      <c r="V56" s="25"/>
      <c r="W56" s="22">
        <f t="shared" si="3"/>
        <v>0.01041666667</v>
      </c>
    </row>
    <row r="57">
      <c r="C57" s="10" t="s">
        <v>8</v>
      </c>
      <c r="D57" s="5" t="s">
        <v>148</v>
      </c>
      <c r="E57" s="20" t="s">
        <v>457</v>
      </c>
      <c r="F57" s="21">
        <v>0.010416666666666666</v>
      </c>
      <c r="G57" s="22">
        <f t="shared" si="1"/>
        <v>0.003125</v>
      </c>
      <c r="H57" s="23" t="s">
        <v>60</v>
      </c>
      <c r="I57" s="23" t="s">
        <v>59</v>
      </c>
      <c r="J57" s="24"/>
      <c r="K57" s="64">
        <f t="shared" si="10"/>
        <v>0.01041666667</v>
      </c>
      <c r="L57" s="24"/>
      <c r="M57" s="22"/>
      <c r="N57" s="25"/>
      <c r="O57" s="24"/>
      <c r="P57" s="22"/>
      <c r="Q57" s="25"/>
      <c r="R57" s="24"/>
      <c r="S57" s="22"/>
      <c r="T57" s="25"/>
      <c r="U57" s="24"/>
      <c r="V57" s="25"/>
      <c r="W57" s="22">
        <f t="shared" si="3"/>
        <v>0.01041666667</v>
      </c>
    </row>
    <row r="58">
      <c r="C58" s="10" t="s">
        <v>8</v>
      </c>
      <c r="D58" s="5" t="s">
        <v>150</v>
      </c>
      <c r="E58" s="20" t="s">
        <v>458</v>
      </c>
      <c r="F58" s="21">
        <v>0.010416666666666666</v>
      </c>
      <c r="G58" s="22">
        <f t="shared" si="1"/>
        <v>0.003125</v>
      </c>
      <c r="H58" s="23" t="s">
        <v>60</v>
      </c>
      <c r="I58" s="23" t="s">
        <v>59</v>
      </c>
      <c r="J58" s="24"/>
      <c r="K58" s="64">
        <f t="shared" si="10"/>
        <v>0.01041666667</v>
      </c>
      <c r="L58" s="24"/>
      <c r="M58" s="22"/>
      <c r="N58" s="25"/>
      <c r="O58" s="24"/>
      <c r="P58" s="22"/>
      <c r="Q58" s="25"/>
      <c r="R58" s="24"/>
      <c r="S58" s="22"/>
      <c r="T58" s="25"/>
      <c r="U58" s="24"/>
      <c r="V58" s="25"/>
      <c r="W58" s="22">
        <f t="shared" si="3"/>
        <v>0.01041666667</v>
      </c>
    </row>
    <row r="59">
      <c r="C59" s="10" t="s">
        <v>8</v>
      </c>
      <c r="D59" s="5" t="s">
        <v>152</v>
      </c>
      <c r="E59" s="30" t="s">
        <v>459</v>
      </c>
      <c r="F59" s="21">
        <v>0.020833333333333332</v>
      </c>
      <c r="G59" s="22">
        <f t="shared" si="1"/>
        <v>0.00625</v>
      </c>
      <c r="H59" s="23" t="s">
        <v>60</v>
      </c>
      <c r="I59" s="23" t="s">
        <v>59</v>
      </c>
      <c r="J59" s="24"/>
      <c r="K59" s="64">
        <f t="shared" si="10"/>
        <v>0.02083333333</v>
      </c>
      <c r="L59" s="24"/>
      <c r="M59" s="22"/>
      <c r="N59" s="25"/>
      <c r="O59" s="24"/>
      <c r="P59" s="22"/>
      <c r="Q59" s="25"/>
      <c r="R59" s="24"/>
      <c r="S59" s="22"/>
      <c r="T59" s="25"/>
      <c r="U59" s="24"/>
      <c r="V59" s="25"/>
      <c r="W59" s="22">
        <f t="shared" si="3"/>
        <v>0.02083333333</v>
      </c>
    </row>
    <row r="60">
      <c r="C60" s="10" t="s">
        <v>8</v>
      </c>
      <c r="D60" s="5" t="s">
        <v>154</v>
      </c>
      <c r="E60" s="20" t="s">
        <v>460</v>
      </c>
      <c r="F60" s="21">
        <v>0.020833333333333332</v>
      </c>
      <c r="G60" s="22">
        <f t="shared" si="1"/>
        <v>0.00625</v>
      </c>
      <c r="H60" s="23" t="s">
        <v>60</v>
      </c>
      <c r="I60" s="23" t="s">
        <v>59</v>
      </c>
      <c r="J60" s="24"/>
      <c r="K60" s="64">
        <f t="shared" si="10"/>
        <v>0.02083333333</v>
      </c>
      <c r="L60" s="24"/>
      <c r="M60" s="22"/>
      <c r="N60" s="25"/>
      <c r="O60" s="24"/>
      <c r="P60" s="22"/>
      <c r="Q60" s="25"/>
      <c r="R60" s="24"/>
      <c r="S60" s="22"/>
      <c r="T60" s="25"/>
      <c r="U60" s="24"/>
      <c r="V60" s="25"/>
      <c r="W60" s="22">
        <f t="shared" si="3"/>
        <v>0.02083333333</v>
      </c>
    </row>
    <row r="61">
      <c r="C61" s="10" t="s">
        <v>8</v>
      </c>
      <c r="D61" s="5" t="s">
        <v>156</v>
      </c>
      <c r="E61" s="20" t="s">
        <v>461</v>
      </c>
      <c r="F61" s="21">
        <v>0.020833333333333332</v>
      </c>
      <c r="G61" s="22">
        <f t="shared" si="1"/>
        <v>0.00625</v>
      </c>
      <c r="H61" s="23" t="s">
        <v>59</v>
      </c>
      <c r="I61" s="23" t="s">
        <v>60</v>
      </c>
      <c r="J61" s="24"/>
      <c r="K61" s="64">
        <f t="shared" si="10"/>
        <v>0.02083333333</v>
      </c>
      <c r="L61" s="24"/>
      <c r="M61" s="22"/>
      <c r="N61" s="25"/>
      <c r="O61" s="24"/>
      <c r="P61" s="22"/>
      <c r="Q61" s="25"/>
      <c r="R61" s="24"/>
      <c r="S61" s="22"/>
      <c r="T61" s="25"/>
      <c r="U61" s="24"/>
      <c r="V61" s="25"/>
      <c r="W61" s="22">
        <f t="shared" si="3"/>
        <v>0.02083333333</v>
      </c>
    </row>
    <row r="62">
      <c r="C62" s="10" t="s">
        <v>8</v>
      </c>
      <c r="D62" s="5" t="s">
        <v>158</v>
      </c>
      <c r="E62" s="23" t="s">
        <v>462</v>
      </c>
      <c r="F62" s="21">
        <v>0.010416666666666666</v>
      </c>
      <c r="G62" s="22">
        <f t="shared" si="1"/>
        <v>0.003125</v>
      </c>
      <c r="H62" s="23" t="s">
        <v>59</v>
      </c>
      <c r="I62" s="23" t="s">
        <v>60</v>
      </c>
      <c r="J62" s="24"/>
      <c r="K62" s="64">
        <f t="shared" si="10"/>
        <v>0.01041666667</v>
      </c>
      <c r="L62" s="24"/>
      <c r="M62" s="22"/>
      <c r="N62" s="25"/>
      <c r="O62" s="24"/>
      <c r="P62" s="22"/>
      <c r="Q62" s="25"/>
      <c r="R62" s="24"/>
      <c r="S62" s="22"/>
      <c r="T62" s="25"/>
      <c r="U62" s="24"/>
      <c r="V62" s="25"/>
      <c r="W62" s="22">
        <f t="shared" si="3"/>
        <v>0.01041666667</v>
      </c>
    </row>
    <row r="63">
      <c r="C63" s="10" t="s">
        <v>8</v>
      </c>
      <c r="D63" s="5" t="s">
        <v>160</v>
      </c>
      <c r="E63" s="23" t="s">
        <v>463</v>
      </c>
      <c r="F63" s="21">
        <v>0.041666666666666664</v>
      </c>
      <c r="G63" s="22">
        <f t="shared" si="1"/>
        <v>0.0125</v>
      </c>
      <c r="H63" s="23" t="s">
        <v>59</v>
      </c>
      <c r="I63" s="23" t="s">
        <v>60</v>
      </c>
      <c r="J63" s="24"/>
      <c r="K63" s="64">
        <f t="shared" si="10"/>
        <v>0.04166666667</v>
      </c>
      <c r="L63" s="24"/>
      <c r="M63" s="22"/>
      <c r="N63" s="25"/>
      <c r="O63" s="24"/>
      <c r="P63" s="22"/>
      <c r="Q63" s="25"/>
      <c r="R63" s="24"/>
      <c r="S63" s="22"/>
      <c r="T63" s="25"/>
      <c r="U63" s="24"/>
      <c r="V63" s="25"/>
      <c r="W63" s="22">
        <f t="shared" si="3"/>
        <v>0.04166666667</v>
      </c>
    </row>
    <row r="64">
      <c r="C64" s="10" t="s">
        <v>8</v>
      </c>
      <c r="D64" s="5" t="s">
        <v>162</v>
      </c>
      <c r="E64" s="23" t="s">
        <v>464</v>
      </c>
      <c r="F64" s="21">
        <v>0.041666666666666664</v>
      </c>
      <c r="G64" s="22">
        <f t="shared" si="1"/>
        <v>0.0125</v>
      </c>
      <c r="H64" s="23" t="s">
        <v>59</v>
      </c>
      <c r="I64" s="23" t="s">
        <v>60</v>
      </c>
      <c r="J64" s="24"/>
      <c r="K64" s="64">
        <f t="shared" si="10"/>
        <v>0.04166666667</v>
      </c>
      <c r="L64" s="24"/>
      <c r="M64" s="22"/>
      <c r="N64" s="25"/>
      <c r="O64" s="24"/>
      <c r="P64" s="22"/>
      <c r="Q64" s="25"/>
      <c r="R64" s="24"/>
      <c r="S64" s="22"/>
      <c r="T64" s="25"/>
      <c r="U64" s="24"/>
      <c r="V64" s="25"/>
      <c r="W64" s="22">
        <f t="shared" si="3"/>
        <v>0.04166666667</v>
      </c>
    </row>
    <row r="65">
      <c r="C65" s="10" t="s">
        <v>8</v>
      </c>
      <c r="D65" s="5" t="s">
        <v>164</v>
      </c>
      <c r="E65" s="23" t="s">
        <v>465</v>
      </c>
      <c r="F65" s="21">
        <v>0.020833333333333332</v>
      </c>
      <c r="G65" s="22">
        <f t="shared" si="1"/>
        <v>0.00625</v>
      </c>
      <c r="H65" s="23" t="s">
        <v>59</v>
      </c>
      <c r="I65" s="23" t="s">
        <v>60</v>
      </c>
      <c r="J65" s="24"/>
      <c r="K65" s="64">
        <f t="shared" si="10"/>
        <v>0.02083333333</v>
      </c>
      <c r="L65" s="24"/>
      <c r="M65" s="22"/>
      <c r="N65" s="25"/>
      <c r="O65" s="24"/>
      <c r="P65" s="22"/>
      <c r="Q65" s="25"/>
      <c r="R65" s="24"/>
      <c r="S65" s="22"/>
      <c r="T65" s="25"/>
      <c r="U65" s="24"/>
      <c r="V65" s="25"/>
      <c r="W65" s="22">
        <f t="shared" si="3"/>
        <v>0.02083333333</v>
      </c>
    </row>
    <row r="66">
      <c r="C66" s="10" t="s">
        <v>8</v>
      </c>
      <c r="D66" s="5" t="s">
        <v>166</v>
      </c>
      <c r="E66" s="23" t="s">
        <v>466</v>
      </c>
      <c r="F66" s="21">
        <v>0.041666666666666664</v>
      </c>
      <c r="G66" s="22">
        <f t="shared" si="1"/>
        <v>0.0125</v>
      </c>
      <c r="H66" s="23" t="s">
        <v>59</v>
      </c>
      <c r="I66" s="23" t="s">
        <v>60</v>
      </c>
      <c r="J66" s="24"/>
      <c r="K66" s="64">
        <f t="shared" si="10"/>
        <v>0.04166666667</v>
      </c>
      <c r="L66" s="24"/>
      <c r="M66" s="22"/>
      <c r="N66" s="25"/>
      <c r="O66" s="24"/>
      <c r="P66" s="22"/>
      <c r="Q66" s="25"/>
      <c r="R66" s="24"/>
      <c r="S66" s="22"/>
      <c r="T66" s="25"/>
      <c r="U66" s="24"/>
      <c r="V66" s="25"/>
      <c r="W66" s="22">
        <f t="shared" si="3"/>
        <v>0.04166666667</v>
      </c>
    </row>
    <row r="67">
      <c r="C67" s="10" t="s">
        <v>8</v>
      </c>
      <c r="D67" s="5" t="s">
        <v>169</v>
      </c>
      <c r="E67" s="23" t="s">
        <v>467</v>
      </c>
      <c r="F67" s="21">
        <v>0.020833333333333332</v>
      </c>
      <c r="G67" s="22">
        <f t="shared" si="1"/>
        <v>0.00625</v>
      </c>
      <c r="H67" s="23" t="s">
        <v>59</v>
      </c>
      <c r="I67" s="23" t="s">
        <v>60</v>
      </c>
      <c r="J67" s="24"/>
      <c r="K67" s="64">
        <f t="shared" si="10"/>
        <v>0.02083333333</v>
      </c>
      <c r="L67" s="24"/>
      <c r="M67" s="22"/>
      <c r="N67" s="25"/>
      <c r="O67" s="24"/>
      <c r="P67" s="22"/>
      <c r="Q67" s="25"/>
      <c r="R67" s="24"/>
      <c r="S67" s="22"/>
      <c r="T67" s="25"/>
      <c r="U67" s="24"/>
      <c r="V67" s="25"/>
      <c r="W67" s="22">
        <f t="shared" si="3"/>
        <v>0.02083333333</v>
      </c>
    </row>
    <row r="68">
      <c r="B68" s="1"/>
      <c r="C68" s="10" t="s">
        <v>8</v>
      </c>
      <c r="D68" s="5" t="s">
        <v>171</v>
      </c>
      <c r="E68" s="20" t="s">
        <v>172</v>
      </c>
      <c r="F68" s="21">
        <v>0.125</v>
      </c>
      <c r="G68" s="22">
        <f t="shared" si="1"/>
        <v>0.0375</v>
      </c>
      <c r="H68" s="23" t="s">
        <v>43</v>
      </c>
      <c r="I68" s="23" t="s">
        <v>60</v>
      </c>
      <c r="J68" s="65">
        <f t="shared" ref="J68:J71" si="11">F68</f>
        <v>0.125</v>
      </c>
      <c r="K68" s="32"/>
      <c r="L68" s="24"/>
      <c r="M68" s="22"/>
      <c r="N68" s="25"/>
      <c r="O68" s="24"/>
      <c r="P68" s="22"/>
      <c r="Q68" s="25"/>
      <c r="R68" s="31"/>
      <c r="S68" s="22"/>
      <c r="T68" s="25"/>
      <c r="U68" s="24"/>
      <c r="V68" s="32"/>
      <c r="W68" s="22">
        <f t="shared" si="3"/>
        <v>0.125</v>
      </c>
    </row>
    <row r="69">
      <c r="C69" s="10" t="s">
        <v>8</v>
      </c>
      <c r="D69" s="5" t="s">
        <v>173</v>
      </c>
      <c r="E69" s="20" t="s">
        <v>174</v>
      </c>
      <c r="F69" s="21">
        <v>0.125</v>
      </c>
      <c r="G69" s="22">
        <f t="shared" si="1"/>
        <v>0.0375</v>
      </c>
      <c r="H69" s="23" t="s">
        <v>43</v>
      </c>
      <c r="I69" s="23" t="s">
        <v>60</v>
      </c>
      <c r="J69" s="65">
        <f t="shared" si="11"/>
        <v>0.125</v>
      </c>
      <c r="K69" s="32"/>
      <c r="L69" s="24"/>
      <c r="M69" s="22"/>
      <c r="N69" s="25"/>
      <c r="O69" s="24"/>
      <c r="P69" s="22"/>
      <c r="Q69" s="25"/>
      <c r="R69" s="24"/>
      <c r="S69" s="22"/>
      <c r="T69" s="25"/>
      <c r="U69" s="24"/>
      <c r="V69" s="25"/>
      <c r="W69" s="22">
        <f t="shared" si="3"/>
        <v>0.125</v>
      </c>
    </row>
    <row r="70">
      <c r="C70" s="10" t="s">
        <v>8</v>
      </c>
      <c r="D70" s="66" t="s">
        <v>175</v>
      </c>
      <c r="E70" s="20" t="s">
        <v>468</v>
      </c>
      <c r="F70" s="21">
        <v>0.041666666666666664</v>
      </c>
      <c r="G70" s="22">
        <f t="shared" si="1"/>
        <v>0.0125</v>
      </c>
      <c r="H70" s="23" t="s">
        <v>43</v>
      </c>
      <c r="I70" s="23" t="s">
        <v>60</v>
      </c>
      <c r="J70" s="65">
        <f t="shared" si="11"/>
        <v>0.04166666667</v>
      </c>
      <c r="K70" s="25"/>
      <c r="L70" s="24"/>
      <c r="M70" s="22"/>
      <c r="N70" s="25"/>
      <c r="O70" s="24"/>
      <c r="P70" s="22"/>
      <c r="Q70" s="25"/>
      <c r="R70" s="24"/>
      <c r="S70" s="22"/>
      <c r="T70" s="25"/>
      <c r="U70" s="24"/>
      <c r="V70" s="25"/>
      <c r="W70" s="22">
        <f t="shared" si="3"/>
        <v>0.04166666667</v>
      </c>
      <c r="Y70" s="33"/>
    </row>
    <row r="71">
      <c r="C71" s="10" t="s">
        <v>8</v>
      </c>
      <c r="D71" s="5" t="s">
        <v>177</v>
      </c>
      <c r="E71" s="20" t="s">
        <v>178</v>
      </c>
      <c r="F71" s="21">
        <v>0.3333333333333333</v>
      </c>
      <c r="G71" s="22">
        <f t="shared" si="1"/>
        <v>0.1</v>
      </c>
      <c r="H71" s="23" t="s">
        <v>43</v>
      </c>
      <c r="I71" s="23" t="s">
        <v>60</v>
      </c>
      <c r="J71" s="65">
        <f t="shared" si="11"/>
        <v>0.3333333333</v>
      </c>
      <c r="K71" s="25"/>
      <c r="L71" s="24"/>
      <c r="M71" s="22"/>
      <c r="N71" s="25"/>
      <c r="O71" s="24"/>
      <c r="P71" s="22"/>
      <c r="Q71" s="25"/>
      <c r="R71" s="24"/>
      <c r="S71" s="22"/>
      <c r="T71" s="25"/>
      <c r="U71" s="24"/>
      <c r="V71" s="25"/>
      <c r="W71" s="22">
        <f t="shared" si="3"/>
        <v>0.3333333333</v>
      </c>
    </row>
    <row r="72">
      <c r="C72" s="10" t="s">
        <v>8</v>
      </c>
      <c r="D72" s="5" t="s">
        <v>179</v>
      </c>
      <c r="E72" s="20" t="s">
        <v>180</v>
      </c>
      <c r="F72" s="21">
        <v>0.08333333333333333</v>
      </c>
      <c r="G72" s="22">
        <f t="shared" si="1"/>
        <v>0.025</v>
      </c>
      <c r="H72" s="23" t="s">
        <v>43</v>
      </c>
      <c r="I72" s="23" t="s">
        <v>60</v>
      </c>
      <c r="J72" s="24"/>
      <c r="K72" s="67">
        <f t="shared" ref="K72:K74" si="12">F72</f>
        <v>0.08333333333</v>
      </c>
      <c r="L72" s="24"/>
      <c r="M72" s="22"/>
      <c r="N72" s="25"/>
      <c r="O72" s="24"/>
      <c r="P72" s="22"/>
      <c r="Q72" s="25"/>
      <c r="R72" s="24"/>
      <c r="S72" s="22"/>
      <c r="T72" s="25"/>
      <c r="U72" s="24"/>
      <c r="V72" s="25"/>
      <c r="W72" s="22">
        <f t="shared" si="3"/>
        <v>0.08333333333</v>
      </c>
    </row>
    <row r="73">
      <c r="C73" s="10" t="s">
        <v>8</v>
      </c>
      <c r="D73" s="5" t="s">
        <v>181</v>
      </c>
      <c r="E73" s="20" t="s">
        <v>182</v>
      </c>
      <c r="F73" s="21">
        <v>0.08333333333333333</v>
      </c>
      <c r="G73" s="22">
        <f t="shared" si="1"/>
        <v>0.025</v>
      </c>
      <c r="H73" s="23" t="s">
        <v>43</v>
      </c>
      <c r="I73" s="23" t="s">
        <v>60</v>
      </c>
      <c r="J73" s="24"/>
      <c r="K73" s="67">
        <f t="shared" si="12"/>
        <v>0.08333333333</v>
      </c>
      <c r="L73" s="24"/>
      <c r="M73" s="22"/>
      <c r="N73" s="25"/>
      <c r="O73" s="24"/>
      <c r="P73" s="22"/>
      <c r="Q73" s="25"/>
      <c r="R73" s="24"/>
      <c r="S73" s="22"/>
      <c r="T73" s="25"/>
      <c r="U73" s="24"/>
      <c r="V73" s="25"/>
      <c r="W73" s="22">
        <f t="shared" si="3"/>
        <v>0.08333333333</v>
      </c>
    </row>
    <row r="74">
      <c r="C74" s="10" t="s">
        <v>8</v>
      </c>
      <c r="D74" s="5" t="s">
        <v>183</v>
      </c>
      <c r="E74" s="20" t="s">
        <v>184</v>
      </c>
      <c r="F74" s="21">
        <v>0.3333333333333333</v>
      </c>
      <c r="G74" s="22">
        <f t="shared" si="1"/>
        <v>0.1</v>
      </c>
      <c r="H74" s="23" t="s">
        <v>43</v>
      </c>
      <c r="I74" s="23" t="s">
        <v>60</v>
      </c>
      <c r="J74" s="24"/>
      <c r="K74" s="67">
        <f t="shared" si="12"/>
        <v>0.3333333333</v>
      </c>
      <c r="L74" s="24"/>
      <c r="M74" s="22"/>
      <c r="N74" s="25"/>
      <c r="O74" s="24"/>
      <c r="P74" s="22"/>
      <c r="Q74" s="25"/>
      <c r="R74" s="24"/>
      <c r="S74" s="22"/>
      <c r="T74" s="25"/>
      <c r="U74" s="24"/>
      <c r="V74" s="25"/>
      <c r="W74" s="22">
        <f t="shared" si="3"/>
        <v>0.3333333333</v>
      </c>
    </row>
    <row r="75">
      <c r="C75" s="10" t="s">
        <v>8</v>
      </c>
      <c r="D75" s="5" t="s">
        <v>185</v>
      </c>
      <c r="E75" s="23" t="s">
        <v>186</v>
      </c>
      <c r="F75" s="21">
        <v>0.041666666666666664</v>
      </c>
      <c r="G75" s="22">
        <f t="shared" si="1"/>
        <v>0.0125</v>
      </c>
      <c r="H75" s="23" t="s">
        <v>60</v>
      </c>
      <c r="I75" s="23" t="s">
        <v>59</v>
      </c>
      <c r="J75" s="68">
        <f>F75</f>
        <v>0.04166666667</v>
      </c>
      <c r="K75" s="25"/>
      <c r="L75" s="24"/>
      <c r="M75" s="22"/>
      <c r="N75" s="25"/>
      <c r="O75" s="24"/>
      <c r="P75" s="22"/>
      <c r="Q75" s="25"/>
      <c r="R75" s="24"/>
      <c r="S75" s="22"/>
      <c r="T75" s="25"/>
      <c r="U75" s="24"/>
      <c r="V75" s="25"/>
      <c r="W75" s="22">
        <f t="shared" si="3"/>
        <v>0.04166666667</v>
      </c>
    </row>
    <row r="76">
      <c r="C76" s="10" t="s">
        <v>8</v>
      </c>
      <c r="D76" s="5" t="s">
        <v>187</v>
      </c>
      <c r="E76" s="23" t="s">
        <v>188</v>
      </c>
      <c r="F76" s="21">
        <v>0.08333333333333333</v>
      </c>
      <c r="G76" s="22">
        <f t="shared" si="1"/>
        <v>0.025</v>
      </c>
      <c r="H76" s="23" t="s">
        <v>60</v>
      </c>
      <c r="I76" s="23" t="s">
        <v>59</v>
      </c>
      <c r="J76" s="24"/>
      <c r="K76" s="69">
        <f>F76</f>
        <v>0.08333333333</v>
      </c>
      <c r="L76" s="24"/>
      <c r="M76" s="22"/>
      <c r="N76" s="25"/>
      <c r="O76" s="24"/>
      <c r="P76" s="22"/>
      <c r="Q76" s="25"/>
      <c r="R76" s="24"/>
      <c r="S76" s="22"/>
      <c r="T76" s="25"/>
      <c r="U76" s="24"/>
      <c r="V76" s="25"/>
      <c r="W76" s="22">
        <f t="shared" si="3"/>
        <v>0.08333333333</v>
      </c>
    </row>
    <row r="77">
      <c r="A77" s="5"/>
      <c r="B77" s="5"/>
      <c r="C77" s="43" t="s">
        <v>189</v>
      </c>
      <c r="D77" s="43" t="s">
        <v>190</v>
      </c>
      <c r="E77" s="43" t="s">
        <v>191</v>
      </c>
      <c r="F77" s="44"/>
      <c r="G77" s="44"/>
      <c r="H77" s="45"/>
      <c r="I77" s="45"/>
      <c r="J77" s="70"/>
      <c r="K77" s="71"/>
      <c r="L77" s="70"/>
      <c r="M77" s="72"/>
      <c r="N77" s="71"/>
      <c r="O77" s="70"/>
      <c r="P77" s="72"/>
      <c r="Q77" s="71"/>
      <c r="R77" s="70"/>
      <c r="S77" s="72"/>
      <c r="T77" s="71"/>
      <c r="U77" s="70"/>
      <c r="V77" s="71"/>
      <c r="W77" s="72"/>
      <c r="X77" s="4"/>
      <c r="Z77" s="4"/>
      <c r="AA77" s="4"/>
      <c r="AB77" s="4"/>
      <c r="AC77" s="4"/>
      <c r="AD77" s="4"/>
      <c r="AE77" s="4"/>
      <c r="AF77" s="4"/>
    </row>
    <row r="78">
      <c r="C78" s="10" t="s">
        <v>8</v>
      </c>
      <c r="D78" s="5" t="s">
        <v>192</v>
      </c>
      <c r="E78" s="23" t="s">
        <v>193</v>
      </c>
      <c r="F78" s="21">
        <v>0.20833333333333334</v>
      </c>
      <c r="G78" s="22">
        <f t="shared" ref="G78:G144" si="14">(F78/100)*30</f>
        <v>0.0625</v>
      </c>
      <c r="H78" s="23" t="s">
        <v>42</v>
      </c>
      <c r="I78" s="23" t="s">
        <v>43</v>
      </c>
      <c r="J78" s="24"/>
      <c r="K78" s="41">
        <f t="shared" ref="K78:M78" si="13">$F78/3</f>
        <v>0.06944444444</v>
      </c>
      <c r="L78" s="42">
        <f t="shared" si="13"/>
        <v>0.06944444444</v>
      </c>
      <c r="M78" s="40">
        <f t="shared" si="13"/>
        <v>0.06944444444</v>
      </c>
      <c r="N78" s="25"/>
      <c r="O78" s="24"/>
      <c r="P78" s="22"/>
      <c r="Q78" s="25"/>
      <c r="R78" s="24"/>
      <c r="S78" s="22"/>
      <c r="T78" s="25"/>
      <c r="U78" s="24"/>
      <c r="V78" s="25"/>
      <c r="W78" s="22">
        <f t="shared" ref="W78:W144" si="16">SUM(J78:V78)</f>
        <v>0.2083333333</v>
      </c>
    </row>
    <row r="79">
      <c r="C79" s="10" t="s">
        <v>8</v>
      </c>
      <c r="D79" s="5" t="s">
        <v>194</v>
      </c>
      <c r="E79" s="23" t="s">
        <v>195</v>
      </c>
      <c r="F79" s="21">
        <v>0.20833333333333334</v>
      </c>
      <c r="G79" s="22">
        <f t="shared" si="14"/>
        <v>0.0625</v>
      </c>
      <c r="H79" s="23" t="s">
        <v>42</v>
      </c>
      <c r="I79" s="23" t="s">
        <v>43</v>
      </c>
      <c r="J79" s="24"/>
      <c r="K79" s="25"/>
      <c r="L79" s="42">
        <f t="shared" ref="L79:M79" si="15">$F79/2</f>
        <v>0.1041666667</v>
      </c>
      <c r="M79" s="40">
        <f t="shared" si="15"/>
        <v>0.1041666667</v>
      </c>
      <c r="N79" s="25"/>
      <c r="O79" s="24"/>
      <c r="P79" s="22"/>
      <c r="Q79" s="25"/>
      <c r="R79" s="24"/>
      <c r="S79" s="22"/>
      <c r="T79" s="25"/>
      <c r="U79" s="24"/>
      <c r="V79" s="25"/>
      <c r="W79" s="22">
        <f t="shared" si="16"/>
        <v>0.2083333333</v>
      </c>
    </row>
    <row r="80">
      <c r="C80" s="10" t="s">
        <v>8</v>
      </c>
      <c r="D80" s="5" t="s">
        <v>196</v>
      </c>
      <c r="E80" s="23" t="s">
        <v>469</v>
      </c>
      <c r="F80" s="21">
        <v>0.125</v>
      </c>
      <c r="G80" s="22">
        <f t="shared" si="14"/>
        <v>0.0375</v>
      </c>
      <c r="H80" s="23" t="s">
        <v>198</v>
      </c>
      <c r="J80" s="24"/>
      <c r="K80" s="25"/>
      <c r="L80" s="73">
        <f>F80</f>
        <v>0.125</v>
      </c>
      <c r="M80" s="22"/>
      <c r="N80" s="25"/>
      <c r="O80" s="24"/>
      <c r="P80" s="22"/>
      <c r="Q80" s="25"/>
      <c r="R80" s="24"/>
      <c r="S80" s="22"/>
      <c r="T80" s="25"/>
      <c r="U80" s="24"/>
      <c r="V80" s="25"/>
      <c r="W80" s="22">
        <f t="shared" si="16"/>
        <v>0.125</v>
      </c>
    </row>
    <row r="81">
      <c r="C81" s="10" t="s">
        <v>8</v>
      </c>
      <c r="D81" s="5" t="s">
        <v>199</v>
      </c>
      <c r="E81" s="23" t="s">
        <v>200</v>
      </c>
      <c r="F81" s="21">
        <v>0.20833333333333334</v>
      </c>
      <c r="G81" s="22">
        <f t="shared" si="14"/>
        <v>0.0625</v>
      </c>
      <c r="H81" s="23" t="s">
        <v>42</v>
      </c>
      <c r="I81" s="23" t="s">
        <v>43</v>
      </c>
      <c r="J81" s="24"/>
      <c r="K81" s="25"/>
      <c r="L81" s="74"/>
      <c r="M81" s="40">
        <f>F81</f>
        <v>0.2083333333</v>
      </c>
      <c r="N81" s="75"/>
      <c r="O81" s="24"/>
      <c r="P81" s="22"/>
      <c r="Q81" s="25"/>
      <c r="R81" s="24"/>
      <c r="S81" s="22"/>
      <c r="T81" s="25"/>
      <c r="U81" s="24"/>
      <c r="V81" s="25"/>
      <c r="W81" s="22">
        <f t="shared" si="16"/>
        <v>0.2083333333</v>
      </c>
    </row>
    <row r="82">
      <c r="C82" s="10" t="s">
        <v>8</v>
      </c>
      <c r="D82" s="5" t="s">
        <v>201</v>
      </c>
      <c r="E82" s="28" t="s">
        <v>470</v>
      </c>
      <c r="F82" s="21">
        <v>0.041666666666666664</v>
      </c>
      <c r="G82" s="22">
        <f t="shared" si="14"/>
        <v>0.0125</v>
      </c>
      <c r="H82" s="23" t="s">
        <v>59</v>
      </c>
      <c r="I82" s="23" t="s">
        <v>60</v>
      </c>
      <c r="J82" s="24"/>
      <c r="K82" s="25"/>
      <c r="L82" s="63">
        <f t="shared" ref="L82:L93" si="17">F82</f>
        <v>0.04166666667</v>
      </c>
      <c r="M82" s="22"/>
      <c r="N82" s="25"/>
      <c r="O82" s="24"/>
      <c r="P82" s="22"/>
      <c r="Q82" s="25"/>
      <c r="R82" s="24"/>
      <c r="S82" s="22"/>
      <c r="T82" s="25"/>
      <c r="U82" s="24"/>
      <c r="V82" s="25"/>
      <c r="W82" s="22">
        <f t="shared" si="16"/>
        <v>0.04166666667</v>
      </c>
    </row>
    <row r="83">
      <c r="C83" s="10" t="s">
        <v>8</v>
      </c>
      <c r="D83" s="5" t="s">
        <v>203</v>
      </c>
      <c r="E83" s="28" t="s">
        <v>471</v>
      </c>
      <c r="F83" s="21">
        <v>0.08333333333333333</v>
      </c>
      <c r="G83" s="22">
        <f t="shared" si="14"/>
        <v>0.025</v>
      </c>
      <c r="H83" s="23" t="s">
        <v>59</v>
      </c>
      <c r="I83" s="23" t="s">
        <v>60</v>
      </c>
      <c r="J83" s="24"/>
      <c r="K83" s="25"/>
      <c r="L83" s="63">
        <f t="shared" si="17"/>
        <v>0.08333333333</v>
      </c>
      <c r="M83" s="22"/>
      <c r="N83" s="25"/>
      <c r="O83" s="24"/>
      <c r="P83" s="22"/>
      <c r="Q83" s="25"/>
      <c r="R83" s="24"/>
      <c r="S83" s="22"/>
      <c r="T83" s="25"/>
      <c r="U83" s="24"/>
      <c r="V83" s="25"/>
      <c r="W83" s="22">
        <f t="shared" si="16"/>
        <v>0.08333333333</v>
      </c>
    </row>
    <row r="84">
      <c r="C84" s="10" t="s">
        <v>8</v>
      </c>
      <c r="D84" s="5" t="s">
        <v>205</v>
      </c>
      <c r="E84" s="28" t="s">
        <v>472</v>
      </c>
      <c r="F84" s="21">
        <v>0.125</v>
      </c>
      <c r="G84" s="22">
        <f t="shared" si="14"/>
        <v>0.0375</v>
      </c>
      <c r="H84" s="23" t="s">
        <v>59</v>
      </c>
      <c r="I84" s="23" t="s">
        <v>60</v>
      </c>
      <c r="J84" s="24"/>
      <c r="K84" s="25"/>
      <c r="L84" s="63">
        <f t="shared" si="17"/>
        <v>0.125</v>
      </c>
      <c r="M84" s="22"/>
      <c r="N84" s="25"/>
      <c r="O84" s="24"/>
      <c r="P84" s="22"/>
      <c r="Q84" s="25"/>
      <c r="R84" s="24"/>
      <c r="S84" s="22"/>
      <c r="T84" s="25"/>
      <c r="U84" s="24"/>
      <c r="V84" s="25"/>
      <c r="W84" s="22">
        <f t="shared" si="16"/>
        <v>0.125</v>
      </c>
    </row>
    <row r="85">
      <c r="C85" s="10" t="s">
        <v>8</v>
      </c>
      <c r="D85" s="5" t="s">
        <v>207</v>
      </c>
      <c r="E85" s="28" t="s">
        <v>473</v>
      </c>
      <c r="F85" s="21">
        <v>0.041666666666666664</v>
      </c>
      <c r="G85" s="22">
        <f t="shared" si="14"/>
        <v>0.0125</v>
      </c>
      <c r="H85" s="23" t="s">
        <v>59</v>
      </c>
      <c r="I85" s="23" t="s">
        <v>60</v>
      </c>
      <c r="J85" s="24"/>
      <c r="K85" s="25"/>
      <c r="L85" s="63">
        <f t="shared" si="17"/>
        <v>0.04166666667</v>
      </c>
      <c r="M85" s="22"/>
      <c r="N85" s="25"/>
      <c r="O85" s="24"/>
      <c r="P85" s="22"/>
      <c r="Q85" s="25"/>
      <c r="R85" s="24"/>
      <c r="S85" s="22"/>
      <c r="T85" s="25"/>
      <c r="U85" s="24"/>
      <c r="V85" s="25"/>
      <c r="W85" s="22">
        <f t="shared" si="16"/>
        <v>0.04166666667</v>
      </c>
    </row>
    <row r="86">
      <c r="C86" s="10" t="s">
        <v>8</v>
      </c>
      <c r="D86" s="5" t="s">
        <v>209</v>
      </c>
      <c r="E86" s="28" t="s">
        <v>474</v>
      </c>
      <c r="F86" s="21">
        <v>0.08333333333333333</v>
      </c>
      <c r="G86" s="22">
        <f t="shared" si="14"/>
        <v>0.025</v>
      </c>
      <c r="H86" s="23" t="s">
        <v>59</v>
      </c>
      <c r="I86" s="23" t="s">
        <v>60</v>
      </c>
      <c r="J86" s="24"/>
      <c r="K86" s="25"/>
      <c r="L86" s="63">
        <f t="shared" si="17"/>
        <v>0.08333333333</v>
      </c>
      <c r="M86" s="22"/>
      <c r="N86" s="25"/>
      <c r="O86" s="24"/>
      <c r="P86" s="22"/>
      <c r="Q86" s="25"/>
      <c r="R86" s="24"/>
      <c r="S86" s="22"/>
      <c r="T86" s="25"/>
      <c r="U86" s="24"/>
      <c r="V86" s="25"/>
      <c r="W86" s="22">
        <f t="shared" si="16"/>
        <v>0.08333333333</v>
      </c>
    </row>
    <row r="87">
      <c r="C87" s="10" t="s">
        <v>8</v>
      </c>
      <c r="D87" s="5" t="s">
        <v>211</v>
      </c>
      <c r="E87" s="28" t="s">
        <v>475</v>
      </c>
      <c r="F87" s="21">
        <v>0.125</v>
      </c>
      <c r="G87" s="22">
        <f t="shared" si="14"/>
        <v>0.0375</v>
      </c>
      <c r="H87" s="23" t="s">
        <v>59</v>
      </c>
      <c r="I87" s="23" t="s">
        <v>60</v>
      </c>
      <c r="J87" s="24"/>
      <c r="K87" s="25"/>
      <c r="L87" s="63">
        <f t="shared" si="17"/>
        <v>0.125</v>
      </c>
      <c r="M87" s="22"/>
      <c r="N87" s="25"/>
      <c r="O87" s="24"/>
      <c r="P87" s="22"/>
      <c r="Q87" s="25"/>
      <c r="R87" s="24"/>
      <c r="S87" s="22"/>
      <c r="T87" s="25"/>
      <c r="U87" s="24"/>
      <c r="V87" s="25"/>
      <c r="W87" s="22">
        <f t="shared" si="16"/>
        <v>0.125</v>
      </c>
    </row>
    <row r="88">
      <c r="C88" s="10" t="s">
        <v>8</v>
      </c>
      <c r="D88" s="5" t="s">
        <v>213</v>
      </c>
      <c r="E88" s="28" t="s">
        <v>476</v>
      </c>
      <c r="F88" s="21">
        <v>0.041666666666666664</v>
      </c>
      <c r="G88" s="22">
        <f t="shared" si="14"/>
        <v>0.0125</v>
      </c>
      <c r="H88" s="23" t="s">
        <v>59</v>
      </c>
      <c r="I88" s="23" t="s">
        <v>60</v>
      </c>
      <c r="J88" s="24"/>
      <c r="K88" s="25"/>
      <c r="L88" s="63">
        <f t="shared" si="17"/>
        <v>0.04166666667</v>
      </c>
      <c r="M88" s="22"/>
      <c r="N88" s="25"/>
      <c r="O88" s="24"/>
      <c r="P88" s="22"/>
      <c r="Q88" s="25"/>
      <c r="R88" s="24"/>
      <c r="S88" s="22"/>
      <c r="T88" s="25"/>
      <c r="U88" s="24"/>
      <c r="V88" s="25"/>
      <c r="W88" s="22">
        <f t="shared" si="16"/>
        <v>0.04166666667</v>
      </c>
    </row>
    <row r="89">
      <c r="C89" s="10" t="s">
        <v>8</v>
      </c>
      <c r="D89" s="5" t="s">
        <v>215</v>
      </c>
      <c r="E89" s="28" t="s">
        <v>477</v>
      </c>
      <c r="F89" s="21">
        <v>0.08333333333333333</v>
      </c>
      <c r="G89" s="22">
        <f t="shared" si="14"/>
        <v>0.025</v>
      </c>
      <c r="H89" s="23" t="s">
        <v>59</v>
      </c>
      <c r="I89" s="23" t="s">
        <v>60</v>
      </c>
      <c r="J89" s="24"/>
      <c r="K89" s="25"/>
      <c r="L89" s="63">
        <f t="shared" si="17"/>
        <v>0.08333333333</v>
      </c>
      <c r="M89" s="22"/>
      <c r="N89" s="25"/>
      <c r="O89" s="24"/>
      <c r="P89" s="22"/>
      <c r="Q89" s="25"/>
      <c r="R89" s="24"/>
      <c r="S89" s="22"/>
      <c r="T89" s="25"/>
      <c r="U89" s="24"/>
      <c r="V89" s="25"/>
      <c r="W89" s="22">
        <f t="shared" si="16"/>
        <v>0.08333333333</v>
      </c>
    </row>
    <row r="90">
      <c r="C90" s="10" t="s">
        <v>8</v>
      </c>
      <c r="D90" s="5" t="s">
        <v>217</v>
      </c>
      <c r="E90" s="28" t="s">
        <v>478</v>
      </c>
      <c r="F90" s="21">
        <v>0.125</v>
      </c>
      <c r="G90" s="22">
        <f t="shared" si="14"/>
        <v>0.0375</v>
      </c>
      <c r="H90" s="23" t="s">
        <v>59</v>
      </c>
      <c r="I90" s="23" t="s">
        <v>60</v>
      </c>
      <c r="J90" s="24"/>
      <c r="K90" s="25"/>
      <c r="L90" s="63">
        <f t="shared" si="17"/>
        <v>0.125</v>
      </c>
      <c r="M90" s="22"/>
      <c r="N90" s="25"/>
      <c r="O90" s="24"/>
      <c r="P90" s="22"/>
      <c r="Q90" s="25"/>
      <c r="R90" s="24"/>
      <c r="S90" s="22"/>
      <c r="T90" s="25"/>
      <c r="U90" s="24"/>
      <c r="V90" s="25"/>
      <c r="W90" s="22">
        <f t="shared" si="16"/>
        <v>0.125</v>
      </c>
    </row>
    <row r="91">
      <c r="C91" s="10" t="s">
        <v>8</v>
      </c>
      <c r="D91" s="5" t="s">
        <v>219</v>
      </c>
      <c r="E91" s="28" t="s">
        <v>479</v>
      </c>
      <c r="F91" s="21">
        <v>0.041666666666666664</v>
      </c>
      <c r="G91" s="22">
        <f t="shared" si="14"/>
        <v>0.0125</v>
      </c>
      <c r="H91" s="23" t="s">
        <v>59</v>
      </c>
      <c r="I91" s="23" t="s">
        <v>60</v>
      </c>
      <c r="J91" s="24"/>
      <c r="K91" s="25"/>
      <c r="L91" s="63">
        <f t="shared" si="17"/>
        <v>0.04166666667</v>
      </c>
      <c r="M91" s="22"/>
      <c r="N91" s="25"/>
      <c r="O91" s="24"/>
      <c r="P91" s="22"/>
      <c r="Q91" s="25"/>
      <c r="R91" s="24"/>
      <c r="S91" s="22"/>
      <c r="T91" s="25"/>
      <c r="U91" s="24"/>
      <c r="V91" s="25"/>
      <c r="W91" s="22">
        <f t="shared" si="16"/>
        <v>0.04166666667</v>
      </c>
    </row>
    <row r="92">
      <c r="C92" s="10" t="s">
        <v>8</v>
      </c>
      <c r="D92" s="5" t="s">
        <v>221</v>
      </c>
      <c r="E92" s="28" t="s">
        <v>480</v>
      </c>
      <c r="F92" s="21">
        <v>0.08333333333333333</v>
      </c>
      <c r="G92" s="22">
        <f t="shared" si="14"/>
        <v>0.025</v>
      </c>
      <c r="H92" s="23" t="s">
        <v>59</v>
      </c>
      <c r="I92" s="23" t="s">
        <v>60</v>
      </c>
      <c r="J92" s="24"/>
      <c r="K92" s="25"/>
      <c r="L92" s="63">
        <f t="shared" si="17"/>
        <v>0.08333333333</v>
      </c>
      <c r="M92" s="22"/>
      <c r="N92" s="25"/>
      <c r="O92" s="24"/>
      <c r="P92" s="22"/>
      <c r="Q92" s="25"/>
      <c r="R92" s="24"/>
      <c r="S92" s="22"/>
      <c r="T92" s="25"/>
      <c r="U92" s="24"/>
      <c r="V92" s="25"/>
      <c r="W92" s="22">
        <f t="shared" si="16"/>
        <v>0.08333333333</v>
      </c>
    </row>
    <row r="93">
      <c r="C93" s="10" t="s">
        <v>8</v>
      </c>
      <c r="D93" s="5" t="s">
        <v>223</v>
      </c>
      <c r="E93" s="28" t="s">
        <v>481</v>
      </c>
      <c r="F93" s="21">
        <v>0.125</v>
      </c>
      <c r="G93" s="22">
        <f t="shared" si="14"/>
        <v>0.0375</v>
      </c>
      <c r="H93" s="23" t="s">
        <v>59</v>
      </c>
      <c r="I93" s="23" t="s">
        <v>60</v>
      </c>
      <c r="J93" s="24"/>
      <c r="K93" s="25"/>
      <c r="L93" s="63">
        <f t="shared" si="17"/>
        <v>0.125</v>
      </c>
      <c r="M93" s="22"/>
      <c r="N93" s="25"/>
      <c r="O93" s="24"/>
      <c r="P93" s="22"/>
      <c r="Q93" s="25"/>
      <c r="R93" s="24"/>
      <c r="S93" s="22"/>
      <c r="T93" s="25"/>
      <c r="U93" s="24"/>
      <c r="V93" s="25"/>
      <c r="W93" s="22">
        <f t="shared" si="16"/>
        <v>0.125</v>
      </c>
    </row>
    <row r="94">
      <c r="C94" s="10" t="s">
        <v>8</v>
      </c>
      <c r="D94" s="5" t="s">
        <v>225</v>
      </c>
      <c r="E94" s="23" t="s">
        <v>482</v>
      </c>
      <c r="F94" s="21">
        <v>0.041666666666666664</v>
      </c>
      <c r="G94" s="22">
        <f t="shared" si="14"/>
        <v>0.0125</v>
      </c>
      <c r="H94" s="23" t="s">
        <v>59</v>
      </c>
      <c r="I94" s="23" t="s">
        <v>60</v>
      </c>
      <c r="J94" s="24"/>
      <c r="K94" s="25"/>
      <c r="L94" s="24"/>
      <c r="M94" s="22"/>
      <c r="N94" s="25"/>
      <c r="O94" s="24"/>
      <c r="P94" s="22"/>
      <c r="Q94" s="25"/>
      <c r="R94" s="24"/>
      <c r="S94" s="22"/>
      <c r="T94" s="25"/>
      <c r="U94" s="24"/>
      <c r="V94" s="25"/>
      <c r="W94" s="22">
        <f t="shared" si="16"/>
        <v>0</v>
      </c>
    </row>
    <row r="95">
      <c r="C95" s="10" t="s">
        <v>8</v>
      </c>
      <c r="D95" s="5" t="s">
        <v>227</v>
      </c>
      <c r="E95" s="23" t="s">
        <v>228</v>
      </c>
      <c r="F95" s="21">
        <v>0.08333333333333333</v>
      </c>
      <c r="G95" s="22">
        <f t="shared" si="14"/>
        <v>0.025</v>
      </c>
      <c r="H95" s="23" t="s">
        <v>59</v>
      </c>
      <c r="I95" s="23" t="s">
        <v>60</v>
      </c>
      <c r="J95" s="24"/>
      <c r="K95" s="25"/>
      <c r="L95" s="24"/>
      <c r="M95" s="76">
        <f t="shared" ref="M95:M96" si="18">F95</f>
        <v>0.08333333333</v>
      </c>
      <c r="N95" s="25"/>
      <c r="O95" s="24"/>
      <c r="P95" s="22"/>
      <c r="Q95" s="25"/>
      <c r="R95" s="24"/>
      <c r="S95" s="22"/>
      <c r="T95" s="25"/>
      <c r="U95" s="24"/>
      <c r="V95" s="25"/>
      <c r="W95" s="22">
        <f t="shared" si="16"/>
        <v>0.08333333333</v>
      </c>
    </row>
    <row r="96">
      <c r="C96" s="10" t="s">
        <v>8</v>
      </c>
      <c r="D96" s="5" t="s">
        <v>229</v>
      </c>
      <c r="E96" s="23" t="s">
        <v>230</v>
      </c>
      <c r="F96" s="21">
        <v>0.041666666666666664</v>
      </c>
      <c r="G96" s="22">
        <f t="shared" si="14"/>
        <v>0.0125</v>
      </c>
      <c r="H96" s="23" t="s">
        <v>59</v>
      </c>
      <c r="I96" s="23" t="s">
        <v>60</v>
      </c>
      <c r="J96" s="24"/>
      <c r="K96" s="25"/>
      <c r="L96" s="24"/>
      <c r="M96" s="76">
        <f t="shared" si="18"/>
        <v>0.04166666667</v>
      </c>
      <c r="N96" s="25"/>
      <c r="O96" s="24"/>
      <c r="P96" s="22"/>
      <c r="Q96" s="25"/>
      <c r="R96" s="24"/>
      <c r="S96" s="22"/>
      <c r="T96" s="25"/>
      <c r="U96" s="24"/>
      <c r="V96" s="25"/>
      <c r="W96" s="22">
        <f t="shared" si="16"/>
        <v>0.04166666667</v>
      </c>
    </row>
    <row r="97">
      <c r="C97" s="10" t="s">
        <v>8</v>
      </c>
      <c r="D97" s="5" t="s">
        <v>231</v>
      </c>
      <c r="E97" s="23" t="s">
        <v>483</v>
      </c>
      <c r="F97" s="21">
        <v>0.08333333333333333</v>
      </c>
      <c r="G97" s="22">
        <f t="shared" si="14"/>
        <v>0.025</v>
      </c>
      <c r="H97" s="23" t="s">
        <v>233</v>
      </c>
      <c r="J97" s="24"/>
      <c r="K97" s="25"/>
      <c r="L97" s="73">
        <f>F97</f>
        <v>0.08333333333</v>
      </c>
      <c r="M97" s="22"/>
      <c r="N97" s="25"/>
      <c r="O97" s="24"/>
      <c r="P97" s="22"/>
      <c r="Q97" s="25"/>
      <c r="R97" s="24"/>
      <c r="S97" s="22"/>
      <c r="T97" s="25"/>
      <c r="U97" s="24"/>
      <c r="V97" s="25"/>
      <c r="W97" s="22">
        <f t="shared" si="16"/>
        <v>0.08333333333</v>
      </c>
    </row>
    <row r="98">
      <c r="C98" s="10" t="s">
        <v>8</v>
      </c>
      <c r="D98" s="5" t="s">
        <v>234</v>
      </c>
      <c r="E98" s="23" t="s">
        <v>484</v>
      </c>
      <c r="F98" s="21">
        <v>0.041666666666666664</v>
      </c>
      <c r="G98" s="22">
        <f t="shared" si="14"/>
        <v>0.0125</v>
      </c>
      <c r="H98" s="23" t="s">
        <v>236</v>
      </c>
      <c r="J98" s="24"/>
      <c r="K98" s="25"/>
      <c r="L98" s="24"/>
      <c r="M98" s="77">
        <f t="shared" ref="M98:M99" si="19">F98</f>
        <v>0.04166666667</v>
      </c>
      <c r="N98" s="25"/>
      <c r="O98" s="24"/>
      <c r="P98" s="22"/>
      <c r="Q98" s="25"/>
      <c r="R98" s="24"/>
      <c r="S98" s="22"/>
      <c r="T98" s="25"/>
      <c r="U98" s="24"/>
      <c r="V98" s="25"/>
      <c r="W98" s="22">
        <f t="shared" si="16"/>
        <v>0.04166666667</v>
      </c>
    </row>
    <row r="99">
      <c r="C99" s="10" t="s">
        <v>8</v>
      </c>
      <c r="D99" s="5" t="s">
        <v>321</v>
      </c>
      <c r="E99" s="23" t="s">
        <v>237</v>
      </c>
      <c r="F99" s="21">
        <v>0.041666666666666664</v>
      </c>
      <c r="G99" s="22">
        <f t="shared" si="14"/>
        <v>0.0125</v>
      </c>
      <c r="H99" s="23" t="s">
        <v>59</v>
      </c>
      <c r="I99" s="23" t="s">
        <v>238</v>
      </c>
      <c r="J99" s="24"/>
      <c r="K99" s="25"/>
      <c r="L99" s="24"/>
      <c r="M99" s="78">
        <f t="shared" si="19"/>
        <v>0.04166666667</v>
      </c>
      <c r="N99" s="25"/>
      <c r="O99" s="24"/>
      <c r="P99" s="22"/>
      <c r="Q99" s="25"/>
      <c r="R99" s="24"/>
      <c r="S99" s="22"/>
      <c r="T99" s="25"/>
      <c r="U99" s="24"/>
      <c r="V99" s="25"/>
      <c r="W99" s="22">
        <f t="shared" si="16"/>
        <v>0.04166666667</v>
      </c>
    </row>
    <row r="100">
      <c r="C100" s="10" t="s">
        <v>8</v>
      </c>
      <c r="D100" s="5" t="s">
        <v>239</v>
      </c>
      <c r="E100" s="23" t="s">
        <v>485</v>
      </c>
      <c r="F100" s="21">
        <v>0.041666666666666664</v>
      </c>
      <c r="G100" s="22">
        <f t="shared" si="14"/>
        <v>0.0125</v>
      </c>
      <c r="H100" s="23" t="s">
        <v>288</v>
      </c>
      <c r="I100" s="23" t="s">
        <v>43</v>
      </c>
      <c r="J100" s="24"/>
      <c r="K100" s="25"/>
      <c r="L100" s="79">
        <f t="shared" ref="L100:L104" si="20">F100</f>
        <v>0.04166666667</v>
      </c>
      <c r="M100" s="22"/>
      <c r="N100" s="25"/>
      <c r="O100" s="24"/>
      <c r="P100" s="22"/>
      <c r="Q100" s="25"/>
      <c r="R100" s="24"/>
      <c r="S100" s="22"/>
      <c r="T100" s="25"/>
      <c r="U100" s="24"/>
      <c r="V100" s="25"/>
      <c r="W100" s="22">
        <f t="shared" si="16"/>
        <v>0.04166666667</v>
      </c>
    </row>
    <row r="101">
      <c r="C101" s="10" t="s">
        <v>8</v>
      </c>
      <c r="D101" s="5" t="s">
        <v>242</v>
      </c>
      <c r="E101" s="23" t="s">
        <v>486</v>
      </c>
      <c r="F101" s="21">
        <v>0.020833333333333332</v>
      </c>
      <c r="G101" s="22">
        <f t="shared" si="14"/>
        <v>0.00625</v>
      </c>
      <c r="H101" s="23" t="s">
        <v>288</v>
      </c>
      <c r="I101" s="23" t="s">
        <v>43</v>
      </c>
      <c r="J101" s="24"/>
      <c r="K101" s="25"/>
      <c r="L101" s="79">
        <f t="shared" si="20"/>
        <v>0.02083333333</v>
      </c>
      <c r="M101" s="22"/>
      <c r="N101" s="25"/>
      <c r="O101" s="24"/>
      <c r="P101" s="22"/>
      <c r="Q101" s="25"/>
      <c r="R101" s="24"/>
      <c r="S101" s="22"/>
      <c r="T101" s="25"/>
      <c r="U101" s="24"/>
      <c r="V101" s="25"/>
      <c r="W101" s="22">
        <f t="shared" si="16"/>
        <v>0.02083333333</v>
      </c>
    </row>
    <row r="102">
      <c r="C102" s="10" t="s">
        <v>8</v>
      </c>
      <c r="D102" s="5" t="s">
        <v>244</v>
      </c>
      <c r="E102" s="23" t="s">
        <v>487</v>
      </c>
      <c r="F102" s="21">
        <v>0.020833333333333332</v>
      </c>
      <c r="G102" s="22">
        <f t="shared" si="14"/>
        <v>0.00625</v>
      </c>
      <c r="H102" s="23" t="s">
        <v>288</v>
      </c>
      <c r="I102" s="23" t="s">
        <v>43</v>
      </c>
      <c r="J102" s="24"/>
      <c r="K102" s="25"/>
      <c r="L102" s="79">
        <f t="shared" si="20"/>
        <v>0.02083333333</v>
      </c>
      <c r="M102" s="22"/>
      <c r="N102" s="25"/>
      <c r="O102" s="24"/>
      <c r="P102" s="22"/>
      <c r="Q102" s="25"/>
      <c r="R102" s="24"/>
      <c r="S102" s="22"/>
      <c r="T102" s="25"/>
      <c r="U102" s="24"/>
      <c r="V102" s="25"/>
      <c r="W102" s="22">
        <f t="shared" si="16"/>
        <v>0.02083333333</v>
      </c>
    </row>
    <row r="103">
      <c r="C103" s="10" t="s">
        <v>8</v>
      </c>
      <c r="D103" s="5" t="s">
        <v>246</v>
      </c>
      <c r="E103" s="23" t="s">
        <v>488</v>
      </c>
      <c r="F103" s="21">
        <v>0.020833333333333332</v>
      </c>
      <c r="G103" s="22">
        <f t="shared" si="14"/>
        <v>0.00625</v>
      </c>
      <c r="H103" s="23" t="s">
        <v>288</v>
      </c>
      <c r="I103" s="23" t="s">
        <v>43</v>
      </c>
      <c r="J103" s="24"/>
      <c r="K103" s="25"/>
      <c r="L103" s="79">
        <f t="shared" si="20"/>
        <v>0.02083333333</v>
      </c>
      <c r="M103" s="22"/>
      <c r="N103" s="25"/>
      <c r="O103" s="24"/>
      <c r="P103" s="22"/>
      <c r="Q103" s="25"/>
      <c r="R103" s="24"/>
      <c r="S103" s="22"/>
      <c r="T103" s="25"/>
      <c r="U103" s="24"/>
      <c r="V103" s="25"/>
      <c r="W103" s="22">
        <f t="shared" si="16"/>
        <v>0.02083333333</v>
      </c>
    </row>
    <row r="104">
      <c r="C104" s="10" t="s">
        <v>8</v>
      </c>
      <c r="D104" s="5" t="s">
        <v>248</v>
      </c>
      <c r="E104" s="23" t="s">
        <v>489</v>
      </c>
      <c r="F104" s="21">
        <v>0.020833333333333332</v>
      </c>
      <c r="G104" s="22">
        <f t="shared" si="14"/>
        <v>0.00625</v>
      </c>
      <c r="H104" s="23" t="s">
        <v>288</v>
      </c>
      <c r="I104" s="23" t="s">
        <v>43</v>
      </c>
      <c r="J104" s="24"/>
      <c r="K104" s="25"/>
      <c r="L104" s="79">
        <f t="shared" si="20"/>
        <v>0.02083333333</v>
      </c>
      <c r="M104" s="22"/>
      <c r="N104" s="25"/>
      <c r="O104" s="24"/>
      <c r="P104" s="22"/>
      <c r="Q104" s="25"/>
      <c r="R104" s="24"/>
      <c r="S104" s="22"/>
      <c r="T104" s="25"/>
      <c r="U104" s="24"/>
      <c r="V104" s="25"/>
      <c r="W104" s="22">
        <f t="shared" si="16"/>
        <v>0.02083333333</v>
      </c>
    </row>
    <row r="105">
      <c r="C105" s="10" t="s">
        <v>8</v>
      </c>
      <c r="D105" s="5" t="s">
        <v>250</v>
      </c>
      <c r="E105" s="23" t="s">
        <v>490</v>
      </c>
      <c r="F105" s="21">
        <v>0.08333333333333333</v>
      </c>
      <c r="G105" s="22">
        <f t="shared" si="14"/>
        <v>0.025</v>
      </c>
      <c r="H105" s="23" t="s">
        <v>241</v>
      </c>
      <c r="I105" s="23" t="s">
        <v>43</v>
      </c>
      <c r="J105" s="24"/>
      <c r="K105" s="25"/>
      <c r="L105" s="24"/>
      <c r="M105" s="80">
        <f t="shared" ref="M105:M116" si="21">F105</f>
        <v>0.08333333333</v>
      </c>
      <c r="N105" s="25"/>
      <c r="O105" s="24"/>
      <c r="P105" s="22"/>
      <c r="Q105" s="25"/>
      <c r="R105" s="24"/>
      <c r="S105" s="22"/>
      <c r="T105" s="25"/>
      <c r="U105" s="24"/>
      <c r="V105" s="25"/>
      <c r="W105" s="22">
        <f t="shared" si="16"/>
        <v>0.08333333333</v>
      </c>
    </row>
    <row r="106">
      <c r="C106" s="10" t="s">
        <v>8</v>
      </c>
      <c r="D106" s="5" t="s">
        <v>252</v>
      </c>
      <c r="E106" s="23" t="s">
        <v>491</v>
      </c>
      <c r="F106" s="21">
        <v>0.08333333333333333</v>
      </c>
      <c r="G106" s="22">
        <f t="shared" si="14"/>
        <v>0.025</v>
      </c>
      <c r="H106" s="23" t="s">
        <v>241</v>
      </c>
      <c r="I106" s="23" t="s">
        <v>43</v>
      </c>
      <c r="J106" s="24"/>
      <c r="K106" s="25"/>
      <c r="L106" s="24"/>
      <c r="M106" s="80">
        <f t="shared" si="21"/>
        <v>0.08333333333</v>
      </c>
      <c r="N106" s="25"/>
      <c r="O106" s="24"/>
      <c r="P106" s="22"/>
      <c r="Q106" s="25"/>
      <c r="R106" s="24"/>
      <c r="S106" s="22"/>
      <c r="T106" s="25"/>
      <c r="U106" s="24"/>
      <c r="V106" s="25"/>
      <c r="W106" s="22">
        <f t="shared" si="16"/>
        <v>0.08333333333</v>
      </c>
    </row>
    <row r="107">
      <c r="C107" s="10" t="s">
        <v>8</v>
      </c>
      <c r="D107" s="5" t="s">
        <v>254</v>
      </c>
      <c r="E107" s="23" t="s">
        <v>492</v>
      </c>
      <c r="F107" s="21">
        <v>0.08333333333333333</v>
      </c>
      <c r="G107" s="22">
        <f t="shared" si="14"/>
        <v>0.025</v>
      </c>
      <c r="H107" s="23" t="s">
        <v>241</v>
      </c>
      <c r="I107" s="23" t="s">
        <v>43</v>
      </c>
      <c r="J107" s="24"/>
      <c r="K107" s="25"/>
      <c r="L107" s="24"/>
      <c r="M107" s="80">
        <f t="shared" si="21"/>
        <v>0.08333333333</v>
      </c>
      <c r="N107" s="25"/>
      <c r="O107" s="24"/>
      <c r="P107" s="22"/>
      <c r="Q107" s="25"/>
      <c r="R107" s="24"/>
      <c r="S107" s="22"/>
      <c r="T107" s="25"/>
      <c r="U107" s="24"/>
      <c r="V107" s="25"/>
      <c r="W107" s="22">
        <f t="shared" si="16"/>
        <v>0.08333333333</v>
      </c>
    </row>
    <row r="108">
      <c r="C108" s="10" t="s">
        <v>8</v>
      </c>
      <c r="D108" s="5" t="s">
        <v>256</v>
      </c>
      <c r="E108" s="23" t="s">
        <v>493</v>
      </c>
      <c r="F108" s="21">
        <v>0.08333333333333333</v>
      </c>
      <c r="G108" s="22">
        <f t="shared" si="14"/>
        <v>0.025</v>
      </c>
      <c r="H108" s="23" t="s">
        <v>241</v>
      </c>
      <c r="I108" s="23" t="s">
        <v>43</v>
      </c>
      <c r="J108" s="24"/>
      <c r="K108" s="25"/>
      <c r="L108" s="24"/>
      <c r="M108" s="80">
        <f t="shared" si="21"/>
        <v>0.08333333333</v>
      </c>
      <c r="N108" s="25"/>
      <c r="O108" s="24"/>
      <c r="P108" s="22"/>
      <c r="Q108" s="25"/>
      <c r="R108" s="24"/>
      <c r="S108" s="22"/>
      <c r="T108" s="25"/>
      <c r="U108" s="24"/>
      <c r="V108" s="25"/>
      <c r="W108" s="22">
        <f t="shared" si="16"/>
        <v>0.08333333333</v>
      </c>
    </row>
    <row r="109">
      <c r="C109" s="10" t="s">
        <v>8</v>
      </c>
      <c r="D109" s="5" t="s">
        <v>258</v>
      </c>
      <c r="E109" s="23" t="s">
        <v>494</v>
      </c>
      <c r="F109" s="21">
        <v>0.08333333333333333</v>
      </c>
      <c r="G109" s="22">
        <f t="shared" si="14"/>
        <v>0.025</v>
      </c>
      <c r="H109" s="23" t="s">
        <v>241</v>
      </c>
      <c r="I109" s="23" t="s">
        <v>43</v>
      </c>
      <c r="J109" s="24"/>
      <c r="K109" s="25"/>
      <c r="L109" s="24"/>
      <c r="M109" s="80">
        <f t="shared" si="21"/>
        <v>0.08333333333</v>
      </c>
      <c r="N109" s="25"/>
      <c r="O109" s="24"/>
      <c r="P109" s="22"/>
      <c r="Q109" s="25"/>
      <c r="R109" s="24"/>
      <c r="S109" s="22"/>
      <c r="T109" s="25"/>
      <c r="U109" s="24"/>
      <c r="V109" s="25"/>
      <c r="W109" s="22">
        <f t="shared" si="16"/>
        <v>0.08333333333</v>
      </c>
    </row>
    <row r="110">
      <c r="C110" s="10" t="s">
        <v>8</v>
      </c>
      <c r="D110" s="5" t="s">
        <v>260</v>
      </c>
      <c r="E110" s="23" t="s">
        <v>495</v>
      </c>
      <c r="F110" s="21">
        <v>0.041666666666666664</v>
      </c>
      <c r="G110" s="22">
        <f t="shared" si="14"/>
        <v>0.0125</v>
      </c>
      <c r="H110" s="23" t="s">
        <v>241</v>
      </c>
      <c r="I110" s="23" t="s">
        <v>43</v>
      </c>
      <c r="J110" s="24"/>
      <c r="K110" s="25"/>
      <c r="L110" s="24"/>
      <c r="M110" s="80">
        <f t="shared" si="21"/>
        <v>0.04166666667</v>
      </c>
      <c r="N110" s="25"/>
      <c r="O110" s="24"/>
      <c r="P110" s="22"/>
      <c r="Q110" s="25"/>
      <c r="R110" s="24"/>
      <c r="S110" s="22"/>
      <c r="T110" s="25"/>
      <c r="U110" s="24"/>
      <c r="V110" s="25"/>
      <c r="W110" s="22">
        <f t="shared" si="16"/>
        <v>0.04166666667</v>
      </c>
    </row>
    <row r="111">
      <c r="C111" s="10" t="s">
        <v>8</v>
      </c>
      <c r="D111" s="5" t="s">
        <v>262</v>
      </c>
      <c r="E111" s="23" t="s">
        <v>496</v>
      </c>
      <c r="F111" s="21">
        <v>0.041666666666666664</v>
      </c>
      <c r="G111" s="22">
        <f t="shared" si="14"/>
        <v>0.0125</v>
      </c>
      <c r="H111" s="23" t="s">
        <v>241</v>
      </c>
      <c r="I111" s="23" t="s">
        <v>43</v>
      </c>
      <c r="J111" s="24"/>
      <c r="K111" s="25"/>
      <c r="L111" s="24"/>
      <c r="M111" s="80">
        <f t="shared" si="21"/>
        <v>0.04166666667</v>
      </c>
      <c r="N111" s="25"/>
      <c r="O111" s="24"/>
      <c r="P111" s="22"/>
      <c r="Q111" s="25"/>
      <c r="R111" s="24"/>
      <c r="S111" s="22"/>
      <c r="T111" s="25"/>
      <c r="U111" s="24"/>
      <c r="V111" s="25"/>
      <c r="W111" s="22">
        <f t="shared" si="16"/>
        <v>0.04166666667</v>
      </c>
    </row>
    <row r="112">
      <c r="C112" s="10" t="s">
        <v>8</v>
      </c>
      <c r="D112" s="5" t="s">
        <v>264</v>
      </c>
      <c r="E112" s="23" t="s">
        <v>497</v>
      </c>
      <c r="F112" s="21">
        <v>0.020833333333333332</v>
      </c>
      <c r="G112" s="22">
        <f t="shared" si="14"/>
        <v>0.00625</v>
      </c>
      <c r="H112" s="23" t="s">
        <v>59</v>
      </c>
      <c r="I112" s="23" t="s">
        <v>241</v>
      </c>
      <c r="J112" s="24"/>
      <c r="K112" s="25"/>
      <c r="L112" s="24"/>
      <c r="M112" s="80">
        <f t="shared" si="21"/>
        <v>0.02083333333</v>
      </c>
      <c r="N112" s="25"/>
      <c r="O112" s="24"/>
      <c r="P112" s="22"/>
      <c r="Q112" s="25"/>
      <c r="R112" s="24"/>
      <c r="S112" s="22"/>
      <c r="T112" s="25"/>
      <c r="U112" s="24"/>
      <c r="V112" s="25"/>
      <c r="W112" s="22">
        <f t="shared" si="16"/>
        <v>0.02083333333</v>
      </c>
    </row>
    <row r="113">
      <c r="C113" s="10" t="s">
        <v>8</v>
      </c>
      <c r="D113" s="5" t="s">
        <v>266</v>
      </c>
      <c r="E113" s="48" t="s">
        <v>498</v>
      </c>
      <c r="F113" s="21">
        <v>0.020833333333333332</v>
      </c>
      <c r="G113" s="22">
        <f t="shared" si="14"/>
        <v>0.00625</v>
      </c>
      <c r="H113" s="23" t="s">
        <v>59</v>
      </c>
      <c r="I113" s="23" t="s">
        <v>241</v>
      </c>
      <c r="J113" s="24"/>
      <c r="K113" s="25"/>
      <c r="L113" s="24"/>
      <c r="M113" s="80">
        <f t="shared" si="21"/>
        <v>0.02083333333</v>
      </c>
      <c r="N113" s="25"/>
      <c r="O113" s="24"/>
      <c r="P113" s="22"/>
      <c r="Q113" s="25"/>
      <c r="R113" s="24"/>
      <c r="S113" s="22"/>
      <c r="T113" s="25"/>
      <c r="U113" s="24"/>
      <c r="V113" s="25"/>
      <c r="W113" s="22">
        <f t="shared" si="16"/>
        <v>0.02083333333</v>
      </c>
    </row>
    <row r="114">
      <c r="C114" s="10" t="s">
        <v>8</v>
      </c>
      <c r="D114" s="5" t="s">
        <v>268</v>
      </c>
      <c r="E114" s="48" t="s">
        <v>499</v>
      </c>
      <c r="F114" s="21">
        <v>0.020833333333333332</v>
      </c>
      <c r="G114" s="22">
        <f t="shared" si="14"/>
        <v>0.00625</v>
      </c>
      <c r="H114" s="23" t="s">
        <v>59</v>
      </c>
      <c r="I114" s="23" t="s">
        <v>241</v>
      </c>
      <c r="J114" s="24"/>
      <c r="K114" s="25"/>
      <c r="L114" s="24"/>
      <c r="M114" s="80">
        <f t="shared" si="21"/>
        <v>0.02083333333</v>
      </c>
      <c r="N114" s="25"/>
      <c r="O114" s="24"/>
      <c r="P114" s="22"/>
      <c r="Q114" s="25"/>
      <c r="R114" s="24"/>
      <c r="S114" s="22"/>
      <c r="T114" s="25"/>
      <c r="U114" s="24"/>
      <c r="V114" s="25"/>
      <c r="W114" s="22">
        <f t="shared" si="16"/>
        <v>0.02083333333</v>
      </c>
    </row>
    <row r="115">
      <c r="C115" s="10" t="s">
        <v>8</v>
      </c>
      <c r="D115" s="5" t="s">
        <v>270</v>
      </c>
      <c r="E115" s="23" t="s">
        <v>500</v>
      </c>
      <c r="F115" s="21">
        <v>0.020833333333333332</v>
      </c>
      <c r="G115" s="22">
        <f t="shared" si="14"/>
        <v>0.00625</v>
      </c>
      <c r="H115" s="23" t="s">
        <v>59</v>
      </c>
      <c r="I115" s="23" t="s">
        <v>241</v>
      </c>
      <c r="J115" s="24"/>
      <c r="K115" s="25"/>
      <c r="L115" s="24"/>
      <c r="M115" s="80">
        <f t="shared" si="21"/>
        <v>0.02083333333</v>
      </c>
      <c r="N115" s="25"/>
      <c r="O115" s="24"/>
      <c r="P115" s="22"/>
      <c r="Q115" s="25"/>
      <c r="R115" s="24"/>
      <c r="S115" s="22"/>
      <c r="T115" s="25"/>
      <c r="U115" s="24"/>
      <c r="V115" s="25"/>
      <c r="W115" s="22">
        <f t="shared" si="16"/>
        <v>0.02083333333</v>
      </c>
    </row>
    <row r="116">
      <c r="C116" s="10" t="s">
        <v>8</v>
      </c>
      <c r="D116" s="5" t="s">
        <v>272</v>
      </c>
      <c r="E116" s="23" t="s">
        <v>501</v>
      </c>
      <c r="F116" s="21">
        <v>0.020833333333333332</v>
      </c>
      <c r="G116" s="22">
        <f t="shared" si="14"/>
        <v>0.00625</v>
      </c>
      <c r="H116" s="23" t="s">
        <v>59</v>
      </c>
      <c r="I116" s="23" t="s">
        <v>241</v>
      </c>
      <c r="J116" s="24"/>
      <c r="K116" s="25"/>
      <c r="L116" s="24"/>
      <c r="M116" s="80">
        <f t="shared" si="21"/>
        <v>0.02083333333</v>
      </c>
      <c r="N116" s="25"/>
      <c r="O116" s="24"/>
      <c r="P116" s="22"/>
      <c r="Q116" s="25"/>
      <c r="R116" s="24"/>
      <c r="S116" s="22"/>
      <c r="T116" s="25"/>
      <c r="U116" s="24"/>
      <c r="V116" s="25"/>
      <c r="W116" s="22">
        <f t="shared" si="16"/>
        <v>0.02083333333</v>
      </c>
    </row>
    <row r="117">
      <c r="C117" s="10" t="s">
        <v>8</v>
      </c>
      <c r="D117" s="5" t="s">
        <v>274</v>
      </c>
      <c r="E117" s="23" t="s">
        <v>502</v>
      </c>
      <c r="F117" s="21">
        <v>0.020833333333333332</v>
      </c>
      <c r="G117" s="22">
        <f t="shared" si="14"/>
        <v>0.00625</v>
      </c>
      <c r="H117" s="23" t="s">
        <v>59</v>
      </c>
      <c r="I117" s="23" t="s">
        <v>241</v>
      </c>
      <c r="J117" s="24"/>
      <c r="K117" s="25"/>
      <c r="L117" s="24"/>
      <c r="M117" s="22"/>
      <c r="N117" s="81">
        <f t="shared" ref="N117:N122" si="22">F117</f>
        <v>0.02083333333</v>
      </c>
      <c r="O117" s="24"/>
      <c r="P117" s="22"/>
      <c r="Q117" s="25"/>
      <c r="R117" s="24"/>
      <c r="S117" s="22"/>
      <c r="T117" s="25"/>
      <c r="U117" s="24"/>
      <c r="V117" s="25"/>
      <c r="W117" s="22">
        <f t="shared" si="16"/>
        <v>0.02083333333</v>
      </c>
    </row>
    <row r="118">
      <c r="C118" s="10" t="s">
        <v>8</v>
      </c>
      <c r="D118" s="5" t="s">
        <v>276</v>
      </c>
      <c r="E118" s="23" t="s">
        <v>503</v>
      </c>
      <c r="F118" s="21">
        <v>0.020833333333333332</v>
      </c>
      <c r="G118" s="22">
        <f t="shared" si="14"/>
        <v>0.00625</v>
      </c>
      <c r="H118" s="23" t="s">
        <v>59</v>
      </c>
      <c r="I118" s="23" t="s">
        <v>241</v>
      </c>
      <c r="J118" s="24"/>
      <c r="K118" s="25"/>
      <c r="L118" s="24"/>
      <c r="M118" s="22"/>
      <c r="N118" s="81">
        <f t="shared" si="22"/>
        <v>0.02083333333</v>
      </c>
      <c r="O118" s="24"/>
      <c r="P118" s="22"/>
      <c r="Q118" s="25"/>
      <c r="R118" s="24"/>
      <c r="S118" s="22"/>
      <c r="T118" s="25"/>
      <c r="U118" s="24"/>
      <c r="V118" s="25"/>
      <c r="W118" s="22">
        <f t="shared" si="16"/>
        <v>0.02083333333</v>
      </c>
    </row>
    <row r="119">
      <c r="C119" s="10" t="s">
        <v>8</v>
      </c>
      <c r="D119" s="5" t="s">
        <v>278</v>
      </c>
      <c r="E119" s="23" t="s">
        <v>504</v>
      </c>
      <c r="F119" s="21">
        <v>0.020833333333333332</v>
      </c>
      <c r="G119" s="22">
        <f t="shared" si="14"/>
        <v>0.00625</v>
      </c>
      <c r="H119" s="23" t="s">
        <v>59</v>
      </c>
      <c r="I119" s="23" t="s">
        <v>241</v>
      </c>
      <c r="J119" s="24"/>
      <c r="K119" s="25"/>
      <c r="L119" s="24"/>
      <c r="M119" s="22"/>
      <c r="N119" s="81">
        <f t="shared" si="22"/>
        <v>0.02083333333</v>
      </c>
      <c r="O119" s="24"/>
      <c r="P119" s="22"/>
      <c r="Q119" s="25"/>
      <c r="R119" s="24"/>
      <c r="S119" s="22"/>
      <c r="T119" s="25"/>
      <c r="U119" s="24"/>
      <c r="V119" s="25"/>
      <c r="W119" s="22">
        <f t="shared" si="16"/>
        <v>0.02083333333</v>
      </c>
    </row>
    <row r="120">
      <c r="C120" s="10" t="s">
        <v>8</v>
      </c>
      <c r="D120" s="5" t="s">
        <v>280</v>
      </c>
      <c r="E120" s="23" t="s">
        <v>505</v>
      </c>
      <c r="F120" s="21">
        <v>0.020833333333333332</v>
      </c>
      <c r="G120" s="22">
        <f t="shared" si="14"/>
        <v>0.00625</v>
      </c>
      <c r="H120" s="23" t="s">
        <v>59</v>
      </c>
      <c r="I120" s="23" t="s">
        <v>241</v>
      </c>
      <c r="J120" s="24"/>
      <c r="K120" s="25"/>
      <c r="L120" s="24"/>
      <c r="M120" s="22"/>
      <c r="N120" s="81">
        <f t="shared" si="22"/>
        <v>0.02083333333</v>
      </c>
      <c r="O120" s="24"/>
      <c r="P120" s="22"/>
      <c r="Q120" s="25"/>
      <c r="R120" s="24"/>
      <c r="S120" s="22"/>
      <c r="T120" s="25"/>
      <c r="U120" s="24"/>
      <c r="V120" s="25"/>
      <c r="W120" s="22">
        <f t="shared" si="16"/>
        <v>0.02083333333</v>
      </c>
    </row>
    <row r="121">
      <c r="C121" s="10" t="s">
        <v>8</v>
      </c>
      <c r="D121" s="5" t="s">
        <v>282</v>
      </c>
      <c r="E121" s="23" t="s">
        <v>506</v>
      </c>
      <c r="F121" s="21">
        <v>0.020833333333333332</v>
      </c>
      <c r="G121" s="22">
        <f t="shared" si="14"/>
        <v>0.00625</v>
      </c>
      <c r="H121" s="23" t="s">
        <v>59</v>
      </c>
      <c r="I121" s="23" t="s">
        <v>241</v>
      </c>
      <c r="J121" s="24"/>
      <c r="K121" s="25"/>
      <c r="L121" s="24"/>
      <c r="M121" s="22"/>
      <c r="N121" s="81">
        <f t="shared" si="22"/>
        <v>0.02083333333</v>
      </c>
      <c r="O121" s="24"/>
      <c r="P121" s="22"/>
      <c r="Q121" s="25"/>
      <c r="R121" s="24"/>
      <c r="S121" s="22"/>
      <c r="T121" s="25"/>
      <c r="U121" s="24"/>
      <c r="V121" s="25"/>
      <c r="W121" s="22">
        <f t="shared" si="16"/>
        <v>0.02083333333</v>
      </c>
    </row>
    <row r="122">
      <c r="C122" s="10" t="s">
        <v>8</v>
      </c>
      <c r="D122" s="5" t="s">
        <v>284</v>
      </c>
      <c r="E122" s="23" t="s">
        <v>507</v>
      </c>
      <c r="F122" s="21">
        <v>0.020833333333333332</v>
      </c>
      <c r="G122" s="22">
        <f t="shared" si="14"/>
        <v>0.00625</v>
      </c>
      <c r="H122" s="23" t="s">
        <v>59</v>
      </c>
      <c r="I122" s="23" t="s">
        <v>241</v>
      </c>
      <c r="J122" s="24"/>
      <c r="K122" s="25"/>
      <c r="L122" s="24"/>
      <c r="M122" s="22"/>
      <c r="N122" s="81">
        <f t="shared" si="22"/>
        <v>0.02083333333</v>
      </c>
      <c r="O122" s="24"/>
      <c r="P122" s="22"/>
      <c r="Q122" s="25"/>
      <c r="R122" s="24"/>
      <c r="S122" s="22"/>
      <c r="T122" s="25"/>
      <c r="U122" s="24"/>
      <c r="V122" s="25"/>
      <c r="W122" s="22">
        <f t="shared" si="16"/>
        <v>0.02083333333</v>
      </c>
    </row>
    <row r="123">
      <c r="C123" s="10" t="s">
        <v>8</v>
      </c>
      <c r="D123" s="5" t="s">
        <v>286</v>
      </c>
      <c r="E123" s="23" t="s">
        <v>287</v>
      </c>
      <c r="F123" s="21">
        <v>0.041666666666666664</v>
      </c>
      <c r="G123" s="22">
        <f t="shared" si="14"/>
        <v>0.0125</v>
      </c>
      <c r="H123" s="23" t="s">
        <v>43</v>
      </c>
      <c r="I123" s="23" t="s">
        <v>288</v>
      </c>
      <c r="J123" s="24"/>
      <c r="K123" s="25"/>
      <c r="L123" s="79">
        <f t="shared" ref="L123:L125" si="23">F123</f>
        <v>0.04166666667</v>
      </c>
      <c r="M123" s="22"/>
      <c r="N123" s="25"/>
      <c r="O123" s="24"/>
      <c r="P123" s="22"/>
      <c r="Q123" s="25"/>
      <c r="R123" s="24"/>
      <c r="S123" s="22"/>
      <c r="T123" s="25"/>
      <c r="U123" s="24"/>
      <c r="V123" s="25"/>
      <c r="W123" s="22">
        <f t="shared" si="16"/>
        <v>0.04166666667</v>
      </c>
    </row>
    <row r="124">
      <c r="C124" s="10" t="s">
        <v>8</v>
      </c>
      <c r="D124" s="5" t="s">
        <v>290</v>
      </c>
      <c r="E124" s="23" t="s">
        <v>508</v>
      </c>
      <c r="F124" s="21">
        <v>0.08333333333333333</v>
      </c>
      <c r="G124" s="22">
        <f t="shared" si="14"/>
        <v>0.025</v>
      </c>
      <c r="H124" s="23" t="s">
        <v>43</v>
      </c>
      <c r="I124" s="23" t="s">
        <v>241</v>
      </c>
      <c r="J124" s="24"/>
      <c r="K124" s="25"/>
      <c r="L124" s="79">
        <f t="shared" si="23"/>
        <v>0.08333333333</v>
      </c>
      <c r="M124" s="22"/>
      <c r="N124" s="25"/>
      <c r="O124" s="24"/>
      <c r="P124" s="22"/>
      <c r="Q124" s="25"/>
      <c r="R124" s="24"/>
      <c r="S124" s="22"/>
      <c r="T124" s="25"/>
      <c r="U124" s="24"/>
      <c r="V124" s="25"/>
      <c r="W124" s="22">
        <f t="shared" si="16"/>
        <v>0.08333333333</v>
      </c>
    </row>
    <row r="125">
      <c r="C125" s="10" t="s">
        <v>8</v>
      </c>
      <c r="D125" s="5" t="s">
        <v>292</v>
      </c>
      <c r="E125" s="23" t="s">
        <v>509</v>
      </c>
      <c r="F125" s="21">
        <v>0.08333333333333333</v>
      </c>
      <c r="G125" s="22">
        <f t="shared" si="14"/>
        <v>0.025</v>
      </c>
      <c r="H125" s="23" t="s">
        <v>43</v>
      </c>
      <c r="I125" s="23" t="s">
        <v>241</v>
      </c>
      <c r="J125" s="24"/>
      <c r="K125" s="25"/>
      <c r="L125" s="79">
        <f t="shared" si="23"/>
        <v>0.08333333333</v>
      </c>
      <c r="M125" s="22"/>
      <c r="N125" s="25"/>
      <c r="O125" s="24"/>
      <c r="P125" s="22"/>
      <c r="Q125" s="25"/>
      <c r="R125" s="24"/>
      <c r="S125" s="22"/>
      <c r="T125" s="25"/>
      <c r="U125" s="24"/>
      <c r="V125" s="25"/>
      <c r="W125" s="22">
        <f t="shared" si="16"/>
        <v>0.08333333333</v>
      </c>
    </row>
    <row r="126">
      <c r="C126" s="10" t="s">
        <v>8</v>
      </c>
      <c r="D126" s="5" t="s">
        <v>294</v>
      </c>
      <c r="E126" s="23" t="s">
        <v>510</v>
      </c>
      <c r="F126" s="21">
        <v>0.08333333333333333</v>
      </c>
      <c r="G126" s="22">
        <f t="shared" si="14"/>
        <v>0.025</v>
      </c>
      <c r="H126" s="23" t="s">
        <v>43</v>
      </c>
      <c r="I126" s="23" t="s">
        <v>241</v>
      </c>
      <c r="J126" s="24"/>
      <c r="K126" s="25"/>
      <c r="L126" s="24"/>
      <c r="M126" s="80">
        <f t="shared" ref="M126:M129" si="24">F126</f>
        <v>0.08333333333</v>
      </c>
      <c r="N126" s="25"/>
      <c r="O126" s="24"/>
      <c r="P126" s="22"/>
      <c r="Q126" s="25"/>
      <c r="R126" s="24"/>
      <c r="S126" s="22"/>
      <c r="T126" s="25"/>
      <c r="U126" s="24"/>
      <c r="V126" s="25"/>
      <c r="W126" s="22">
        <f t="shared" si="16"/>
        <v>0.08333333333</v>
      </c>
    </row>
    <row r="127">
      <c r="C127" s="10" t="s">
        <v>8</v>
      </c>
      <c r="D127" s="5" t="s">
        <v>296</v>
      </c>
      <c r="E127" s="23" t="s">
        <v>511</v>
      </c>
      <c r="F127" s="21">
        <v>0.08333333333333333</v>
      </c>
      <c r="G127" s="22">
        <f t="shared" si="14"/>
        <v>0.025</v>
      </c>
      <c r="H127" s="23" t="s">
        <v>43</v>
      </c>
      <c r="I127" s="23" t="s">
        <v>241</v>
      </c>
      <c r="J127" s="24"/>
      <c r="K127" s="25"/>
      <c r="L127" s="24"/>
      <c r="M127" s="80">
        <f t="shared" si="24"/>
        <v>0.08333333333</v>
      </c>
      <c r="N127" s="25"/>
      <c r="O127" s="24"/>
      <c r="P127" s="22"/>
      <c r="Q127" s="25"/>
      <c r="R127" s="24"/>
      <c r="S127" s="22"/>
      <c r="T127" s="25"/>
      <c r="U127" s="24"/>
      <c r="V127" s="25"/>
      <c r="W127" s="22">
        <f t="shared" si="16"/>
        <v>0.08333333333</v>
      </c>
    </row>
    <row r="128">
      <c r="C128" s="10" t="s">
        <v>8</v>
      </c>
      <c r="D128" s="5" t="s">
        <v>298</v>
      </c>
      <c r="E128" s="23" t="s">
        <v>512</v>
      </c>
      <c r="F128" s="21">
        <v>0.08333333333333333</v>
      </c>
      <c r="G128" s="22">
        <f t="shared" si="14"/>
        <v>0.025</v>
      </c>
      <c r="H128" s="23" t="s">
        <v>43</v>
      </c>
      <c r="I128" s="23" t="s">
        <v>241</v>
      </c>
      <c r="J128" s="24"/>
      <c r="K128" s="25"/>
      <c r="L128" s="24"/>
      <c r="M128" s="80">
        <f t="shared" si="24"/>
        <v>0.08333333333</v>
      </c>
      <c r="N128" s="25"/>
      <c r="O128" s="24"/>
      <c r="P128" s="22"/>
      <c r="Q128" s="25"/>
      <c r="R128" s="24"/>
      <c r="S128" s="22"/>
      <c r="T128" s="25"/>
      <c r="U128" s="24"/>
      <c r="V128" s="25"/>
      <c r="W128" s="22">
        <f t="shared" si="16"/>
        <v>0.08333333333</v>
      </c>
    </row>
    <row r="129">
      <c r="C129" s="10" t="s">
        <v>8</v>
      </c>
      <c r="D129" s="5" t="s">
        <v>300</v>
      </c>
      <c r="E129" s="23" t="s">
        <v>513</v>
      </c>
      <c r="F129" s="21">
        <v>0.08333333333333333</v>
      </c>
      <c r="G129" s="22">
        <f t="shared" si="14"/>
        <v>0.025</v>
      </c>
      <c r="H129" s="23" t="s">
        <v>43</v>
      </c>
      <c r="I129" s="23" t="s">
        <v>241</v>
      </c>
      <c r="J129" s="24"/>
      <c r="K129" s="25"/>
      <c r="L129" s="24"/>
      <c r="M129" s="80">
        <f t="shared" si="24"/>
        <v>0.08333333333</v>
      </c>
      <c r="N129" s="25"/>
      <c r="O129" s="24"/>
      <c r="P129" s="22"/>
      <c r="Q129" s="25"/>
      <c r="R129" s="24"/>
      <c r="S129" s="22"/>
      <c r="T129" s="25"/>
      <c r="U129" s="24"/>
      <c r="V129" s="25"/>
      <c r="W129" s="22">
        <f t="shared" si="16"/>
        <v>0.08333333333</v>
      </c>
    </row>
    <row r="130">
      <c r="C130" s="10" t="s">
        <v>8</v>
      </c>
      <c r="D130" s="5" t="s">
        <v>302</v>
      </c>
      <c r="E130" s="23" t="s">
        <v>514</v>
      </c>
      <c r="F130" s="21">
        <v>0.08333333333333333</v>
      </c>
      <c r="G130" s="22">
        <f t="shared" si="14"/>
        <v>0.025</v>
      </c>
      <c r="H130" s="23" t="s">
        <v>43</v>
      </c>
      <c r="I130" s="23" t="s">
        <v>241</v>
      </c>
      <c r="J130" s="24"/>
      <c r="K130" s="25"/>
      <c r="L130" s="24"/>
      <c r="M130" s="22"/>
      <c r="N130" s="67">
        <f t="shared" ref="N130:N132" si="25">F130</f>
        <v>0.08333333333</v>
      </c>
      <c r="O130" s="24"/>
      <c r="P130" s="22"/>
      <c r="Q130" s="25"/>
      <c r="R130" s="24"/>
      <c r="S130" s="22"/>
      <c r="T130" s="25"/>
      <c r="U130" s="24"/>
      <c r="V130" s="25"/>
      <c r="W130" s="22">
        <f t="shared" si="16"/>
        <v>0.08333333333</v>
      </c>
    </row>
    <row r="131">
      <c r="C131" s="10" t="s">
        <v>8</v>
      </c>
      <c r="D131" s="5" t="s">
        <v>304</v>
      </c>
      <c r="E131" s="23" t="s">
        <v>515</v>
      </c>
      <c r="F131" s="21">
        <v>0.08333333333333333</v>
      </c>
      <c r="G131" s="22">
        <f t="shared" si="14"/>
        <v>0.025</v>
      </c>
      <c r="H131" s="23" t="s">
        <v>43</v>
      </c>
      <c r="I131" s="23" t="s">
        <v>241</v>
      </c>
      <c r="J131" s="24"/>
      <c r="K131" s="25"/>
      <c r="L131" s="24"/>
      <c r="M131" s="22"/>
      <c r="N131" s="67">
        <f t="shared" si="25"/>
        <v>0.08333333333</v>
      </c>
      <c r="O131" s="24"/>
      <c r="P131" s="22"/>
      <c r="Q131" s="25"/>
      <c r="R131" s="24"/>
      <c r="S131" s="22"/>
      <c r="T131" s="25"/>
      <c r="U131" s="24"/>
      <c r="V131" s="25"/>
      <c r="W131" s="22">
        <f t="shared" si="16"/>
        <v>0.08333333333</v>
      </c>
    </row>
    <row r="132">
      <c r="C132" s="10" t="s">
        <v>8</v>
      </c>
      <c r="D132" s="5" t="s">
        <v>306</v>
      </c>
      <c r="E132" s="23" t="s">
        <v>516</v>
      </c>
      <c r="F132" s="21">
        <v>0.08333333333333333</v>
      </c>
      <c r="G132" s="22">
        <f t="shared" si="14"/>
        <v>0.025</v>
      </c>
      <c r="H132" s="23" t="s">
        <v>43</v>
      </c>
      <c r="I132" s="23" t="s">
        <v>241</v>
      </c>
      <c r="J132" s="24"/>
      <c r="K132" s="25"/>
      <c r="L132" s="24"/>
      <c r="M132" s="22"/>
      <c r="N132" s="67">
        <f t="shared" si="25"/>
        <v>0.08333333333</v>
      </c>
      <c r="O132" s="24"/>
      <c r="P132" s="22"/>
      <c r="Q132" s="25"/>
      <c r="R132" s="24"/>
      <c r="S132" s="22"/>
      <c r="T132" s="25"/>
      <c r="U132" s="24"/>
      <c r="V132" s="25"/>
      <c r="W132" s="22">
        <f t="shared" si="16"/>
        <v>0.08333333333</v>
      </c>
    </row>
    <row r="133">
      <c r="C133" s="10" t="s">
        <v>8</v>
      </c>
      <c r="D133" s="5" t="s">
        <v>308</v>
      </c>
      <c r="E133" s="23" t="s">
        <v>517</v>
      </c>
      <c r="F133" s="21">
        <v>0.3333333333333333</v>
      </c>
      <c r="G133" s="22">
        <f t="shared" si="14"/>
        <v>0.1</v>
      </c>
      <c r="H133" s="23" t="s">
        <v>42</v>
      </c>
      <c r="I133" s="23" t="s">
        <v>60</v>
      </c>
      <c r="J133" s="24"/>
      <c r="K133" s="25"/>
      <c r="L133" s="24"/>
      <c r="M133" s="80">
        <f t="shared" ref="M133:N133" si="26">$F133/2</f>
        <v>0.1666666667</v>
      </c>
      <c r="N133" s="67">
        <f t="shared" si="26"/>
        <v>0.1666666667</v>
      </c>
      <c r="O133" s="24"/>
      <c r="P133" s="22"/>
      <c r="Q133" s="25"/>
      <c r="R133" s="24"/>
      <c r="S133" s="22"/>
      <c r="T133" s="25"/>
      <c r="U133" s="24"/>
      <c r="V133" s="25"/>
      <c r="W133" s="22">
        <f t="shared" si="16"/>
        <v>0.3333333333</v>
      </c>
    </row>
    <row r="134">
      <c r="C134" s="10" t="s">
        <v>8</v>
      </c>
      <c r="D134" s="5" t="s">
        <v>310</v>
      </c>
      <c r="E134" s="23" t="s">
        <v>518</v>
      </c>
      <c r="F134" s="21">
        <v>0.3333333333333333</v>
      </c>
      <c r="G134" s="22">
        <f t="shared" si="14"/>
        <v>0.1</v>
      </c>
      <c r="H134" s="23" t="s">
        <v>42</v>
      </c>
      <c r="I134" s="23" t="s">
        <v>60</v>
      </c>
      <c r="J134" s="24"/>
      <c r="K134" s="25"/>
      <c r="L134" s="24"/>
      <c r="M134" s="80">
        <f t="shared" ref="M134:N134" si="27">$F134/2</f>
        <v>0.1666666667</v>
      </c>
      <c r="N134" s="67">
        <f t="shared" si="27"/>
        <v>0.1666666667</v>
      </c>
      <c r="O134" s="24"/>
      <c r="P134" s="22"/>
      <c r="Q134" s="25"/>
      <c r="R134" s="24"/>
      <c r="S134" s="22"/>
      <c r="T134" s="25"/>
      <c r="U134" s="24"/>
      <c r="V134" s="25"/>
      <c r="W134" s="22">
        <f t="shared" si="16"/>
        <v>0.3333333333</v>
      </c>
    </row>
    <row r="135">
      <c r="C135" s="10" t="s">
        <v>8</v>
      </c>
      <c r="D135" s="5" t="s">
        <v>312</v>
      </c>
      <c r="E135" s="23" t="s">
        <v>519</v>
      </c>
      <c r="F135" s="21">
        <v>0.3333333333333333</v>
      </c>
      <c r="G135" s="22">
        <f t="shared" si="14"/>
        <v>0.1</v>
      </c>
      <c r="H135" s="23" t="s">
        <v>42</v>
      </c>
      <c r="I135" s="23" t="s">
        <v>60</v>
      </c>
      <c r="J135" s="24"/>
      <c r="K135" s="25"/>
      <c r="L135" s="24"/>
      <c r="M135" s="80">
        <f t="shared" ref="M135:N135" si="28">$F135/2</f>
        <v>0.1666666667</v>
      </c>
      <c r="N135" s="67">
        <f t="shared" si="28"/>
        <v>0.1666666667</v>
      </c>
      <c r="O135" s="24"/>
      <c r="P135" s="22"/>
      <c r="Q135" s="25"/>
      <c r="R135" s="24"/>
      <c r="S135" s="22"/>
      <c r="T135" s="25"/>
      <c r="U135" s="24"/>
      <c r="V135" s="25"/>
      <c r="W135" s="22">
        <f t="shared" si="16"/>
        <v>0.3333333333</v>
      </c>
    </row>
    <row r="136">
      <c r="C136" s="10" t="s">
        <v>8</v>
      </c>
      <c r="D136" s="5" t="s">
        <v>314</v>
      </c>
      <c r="E136" s="23" t="s">
        <v>520</v>
      </c>
      <c r="F136" s="21">
        <v>0.3333333333333333</v>
      </c>
      <c r="G136" s="22">
        <f t="shared" si="14"/>
        <v>0.1</v>
      </c>
      <c r="H136" s="23" t="s">
        <v>42</v>
      </c>
      <c r="I136" s="23" t="s">
        <v>60</v>
      </c>
      <c r="J136" s="24"/>
      <c r="K136" s="25"/>
      <c r="L136" s="24"/>
      <c r="M136" s="80">
        <f t="shared" ref="M136:N136" si="29">$F136/2</f>
        <v>0.1666666667</v>
      </c>
      <c r="N136" s="67">
        <f t="shared" si="29"/>
        <v>0.1666666667</v>
      </c>
      <c r="O136" s="24"/>
      <c r="P136" s="22"/>
      <c r="Q136" s="25"/>
      <c r="R136" s="24"/>
      <c r="S136" s="22"/>
      <c r="T136" s="25"/>
      <c r="U136" s="24"/>
      <c r="V136" s="25"/>
      <c r="W136" s="22">
        <f t="shared" si="16"/>
        <v>0.3333333333</v>
      </c>
    </row>
    <row r="137">
      <c r="C137" s="10" t="s">
        <v>8</v>
      </c>
      <c r="D137" s="5" t="s">
        <v>316</v>
      </c>
      <c r="E137" s="23" t="s">
        <v>521</v>
      </c>
      <c r="F137" s="21">
        <v>0.3333333333333333</v>
      </c>
      <c r="G137" s="22">
        <f t="shared" si="14"/>
        <v>0.1</v>
      </c>
      <c r="H137" s="23" t="s">
        <v>42</v>
      </c>
      <c r="I137" s="23" t="s">
        <v>60</v>
      </c>
      <c r="J137" s="24"/>
      <c r="K137" s="25"/>
      <c r="L137" s="24"/>
      <c r="M137" s="80">
        <f t="shared" ref="M137:N137" si="30">$F137/2</f>
        <v>0.1666666667</v>
      </c>
      <c r="N137" s="67">
        <f t="shared" si="30"/>
        <v>0.1666666667</v>
      </c>
      <c r="O137" s="24"/>
      <c r="P137" s="22"/>
      <c r="Q137" s="25"/>
      <c r="R137" s="24"/>
      <c r="S137" s="22"/>
      <c r="T137" s="25"/>
      <c r="U137" s="24"/>
      <c r="V137" s="25"/>
      <c r="W137" s="22">
        <f t="shared" si="16"/>
        <v>0.3333333333</v>
      </c>
    </row>
    <row r="138">
      <c r="C138" s="10" t="s">
        <v>8</v>
      </c>
      <c r="D138" s="5" t="s">
        <v>318</v>
      </c>
      <c r="E138" s="23" t="s">
        <v>319</v>
      </c>
      <c r="F138" s="21">
        <v>0.08333333333333333</v>
      </c>
      <c r="G138" s="22">
        <f t="shared" si="14"/>
        <v>0.025</v>
      </c>
      <c r="H138" s="23" t="s">
        <v>43</v>
      </c>
      <c r="I138" s="23" t="s">
        <v>320</v>
      </c>
      <c r="J138" s="24"/>
      <c r="K138" s="25"/>
      <c r="L138" s="24"/>
      <c r="M138" s="22"/>
      <c r="N138" s="67">
        <f>F138</f>
        <v>0.08333333333</v>
      </c>
      <c r="O138" s="24"/>
      <c r="P138" s="22"/>
      <c r="Q138" s="25"/>
      <c r="R138" s="24"/>
      <c r="S138" s="22"/>
      <c r="T138" s="25"/>
      <c r="U138" s="24"/>
      <c r="V138" s="25"/>
      <c r="W138" s="22">
        <f t="shared" si="16"/>
        <v>0.08333333333</v>
      </c>
    </row>
    <row r="139">
      <c r="C139" s="10" t="s">
        <v>8</v>
      </c>
      <c r="D139" s="5" t="s">
        <v>324</v>
      </c>
      <c r="E139" s="23" t="s">
        <v>322</v>
      </c>
      <c r="F139" s="21">
        <v>0.08333333333333333</v>
      </c>
      <c r="G139" s="22">
        <f t="shared" si="14"/>
        <v>0.025</v>
      </c>
      <c r="H139" s="23" t="s">
        <v>60</v>
      </c>
      <c r="I139" s="23" t="s">
        <v>323</v>
      </c>
      <c r="J139" s="24"/>
      <c r="K139" s="25"/>
      <c r="L139" s="68">
        <f t="shared" ref="L139:M139" si="31">$F139/2</f>
        <v>0.04166666667</v>
      </c>
      <c r="M139" s="78">
        <f t="shared" si="31"/>
        <v>0.04166666667</v>
      </c>
      <c r="N139" s="25"/>
      <c r="O139" s="24"/>
      <c r="P139" s="22"/>
      <c r="Q139" s="25"/>
      <c r="R139" s="24"/>
      <c r="S139" s="22"/>
      <c r="T139" s="25"/>
      <c r="U139" s="24"/>
      <c r="V139" s="25"/>
      <c r="W139" s="22">
        <f t="shared" si="16"/>
        <v>0.08333333333</v>
      </c>
    </row>
    <row r="140">
      <c r="C140" s="10" t="s">
        <v>8</v>
      </c>
      <c r="D140" s="5" t="s">
        <v>326</v>
      </c>
      <c r="E140" s="23" t="s">
        <v>325</v>
      </c>
      <c r="F140" s="21">
        <v>0.08333333333333333</v>
      </c>
      <c r="G140" s="22">
        <f t="shared" si="14"/>
        <v>0.025</v>
      </c>
      <c r="H140" s="23" t="s">
        <v>60</v>
      </c>
      <c r="I140" s="23" t="s">
        <v>323</v>
      </c>
      <c r="J140" s="24"/>
      <c r="K140" s="25"/>
      <c r="L140" s="68">
        <f t="shared" ref="L140:M140" si="32">$F140/2</f>
        <v>0.04166666667</v>
      </c>
      <c r="M140" s="78">
        <f t="shared" si="32"/>
        <v>0.04166666667</v>
      </c>
      <c r="N140" s="25"/>
      <c r="O140" s="24"/>
      <c r="P140" s="22"/>
      <c r="Q140" s="25"/>
      <c r="R140" s="24"/>
      <c r="S140" s="22"/>
      <c r="T140" s="25"/>
      <c r="U140" s="24"/>
      <c r="V140" s="25"/>
      <c r="W140" s="22">
        <f t="shared" si="16"/>
        <v>0.08333333333</v>
      </c>
    </row>
    <row r="141">
      <c r="C141" s="10" t="s">
        <v>8</v>
      </c>
      <c r="D141" s="5" t="s">
        <v>328</v>
      </c>
      <c r="E141" s="23" t="s">
        <v>327</v>
      </c>
      <c r="F141" s="21">
        <v>0.125</v>
      </c>
      <c r="G141" s="22">
        <f t="shared" si="14"/>
        <v>0.0375</v>
      </c>
      <c r="H141" s="23" t="s">
        <v>60</v>
      </c>
      <c r="I141" s="23" t="s">
        <v>323</v>
      </c>
      <c r="J141" s="24"/>
      <c r="K141" s="25"/>
      <c r="L141" s="24"/>
      <c r="M141" s="78">
        <f t="shared" ref="M141:N141" si="33">$F141/2</f>
        <v>0.0625</v>
      </c>
      <c r="N141" s="69">
        <f t="shared" si="33"/>
        <v>0.0625</v>
      </c>
      <c r="O141" s="24"/>
      <c r="P141" s="22"/>
      <c r="Q141" s="25"/>
      <c r="R141" s="24"/>
      <c r="S141" s="22"/>
      <c r="T141" s="25"/>
      <c r="U141" s="24"/>
      <c r="V141" s="25"/>
      <c r="W141" s="22">
        <f t="shared" si="16"/>
        <v>0.125</v>
      </c>
    </row>
    <row r="142">
      <c r="C142" s="10" t="s">
        <v>8</v>
      </c>
      <c r="D142" s="5" t="s">
        <v>330</v>
      </c>
      <c r="E142" s="23" t="s">
        <v>329</v>
      </c>
      <c r="F142" s="21">
        <v>0.08333333333333333</v>
      </c>
      <c r="G142" s="22">
        <f t="shared" si="14"/>
        <v>0.025</v>
      </c>
      <c r="H142" s="23" t="s">
        <v>60</v>
      </c>
      <c r="I142" s="23" t="s">
        <v>323</v>
      </c>
      <c r="J142" s="24"/>
      <c r="K142" s="25"/>
      <c r="L142" s="24"/>
      <c r="M142" s="22"/>
      <c r="N142" s="69">
        <f t="shared" ref="N142:N144" si="34">F142</f>
        <v>0.08333333333</v>
      </c>
      <c r="O142" s="24"/>
      <c r="P142" s="22"/>
      <c r="Q142" s="25"/>
      <c r="R142" s="24"/>
      <c r="S142" s="22"/>
      <c r="T142" s="25"/>
      <c r="U142" s="24"/>
      <c r="V142" s="25"/>
      <c r="W142" s="22">
        <f t="shared" si="16"/>
        <v>0.08333333333</v>
      </c>
    </row>
    <row r="143">
      <c r="C143" s="10" t="s">
        <v>8</v>
      </c>
      <c r="D143" s="5" t="s">
        <v>353</v>
      </c>
      <c r="E143" s="23" t="s">
        <v>331</v>
      </c>
      <c r="F143" s="21">
        <v>0.08333333333333333</v>
      </c>
      <c r="G143" s="22">
        <f t="shared" si="14"/>
        <v>0.025</v>
      </c>
      <c r="H143" s="23" t="s">
        <v>60</v>
      </c>
      <c r="I143" s="23" t="s">
        <v>323</v>
      </c>
      <c r="J143" s="24"/>
      <c r="K143" s="25"/>
      <c r="L143" s="24"/>
      <c r="M143" s="22"/>
      <c r="N143" s="69">
        <f t="shared" si="34"/>
        <v>0.08333333333</v>
      </c>
      <c r="O143" s="24"/>
      <c r="P143" s="22"/>
      <c r="Q143" s="25"/>
      <c r="R143" s="24"/>
      <c r="S143" s="22"/>
      <c r="T143" s="25"/>
      <c r="U143" s="24"/>
      <c r="V143" s="25"/>
      <c r="W143" s="22">
        <f t="shared" si="16"/>
        <v>0.08333333333</v>
      </c>
    </row>
    <row r="144">
      <c r="C144" s="10" t="s">
        <v>8</v>
      </c>
      <c r="D144" s="5" t="s">
        <v>355</v>
      </c>
      <c r="E144" s="23" t="s">
        <v>522</v>
      </c>
      <c r="F144" s="21">
        <v>0.125</v>
      </c>
      <c r="G144" s="22">
        <f t="shared" si="14"/>
        <v>0.0375</v>
      </c>
      <c r="H144" s="23" t="s">
        <v>60</v>
      </c>
      <c r="I144" s="23" t="s">
        <v>323</v>
      </c>
      <c r="J144" s="24"/>
      <c r="K144" s="25"/>
      <c r="L144" s="24"/>
      <c r="M144" s="22"/>
      <c r="N144" s="69">
        <f t="shared" si="34"/>
        <v>0.125</v>
      </c>
      <c r="O144" s="24"/>
      <c r="P144" s="22"/>
      <c r="Q144" s="25"/>
      <c r="R144" s="24"/>
      <c r="S144" s="22"/>
      <c r="T144" s="25"/>
      <c r="U144" s="24"/>
      <c r="V144" s="25"/>
      <c r="W144" s="22">
        <f t="shared" si="16"/>
        <v>0.125</v>
      </c>
    </row>
    <row r="145">
      <c r="A145" s="5"/>
      <c r="B145" s="5"/>
      <c r="C145" s="43" t="s">
        <v>189</v>
      </c>
      <c r="D145" s="43" t="s">
        <v>332</v>
      </c>
      <c r="E145" s="43" t="s">
        <v>333</v>
      </c>
      <c r="F145" s="44"/>
      <c r="G145" s="44"/>
      <c r="H145" s="45"/>
      <c r="I145" s="45"/>
      <c r="J145" s="70"/>
      <c r="K145" s="71"/>
      <c r="L145" s="70"/>
      <c r="M145" s="72"/>
      <c r="N145" s="71"/>
      <c r="O145" s="70"/>
      <c r="P145" s="72"/>
      <c r="Q145" s="71"/>
      <c r="R145" s="70"/>
      <c r="S145" s="72"/>
      <c r="T145" s="71"/>
      <c r="U145" s="70"/>
      <c r="V145" s="71"/>
      <c r="W145" s="72"/>
      <c r="X145" s="4"/>
      <c r="Y145" s="4"/>
      <c r="Z145" s="4"/>
      <c r="AA145" s="4"/>
      <c r="AB145" s="4"/>
      <c r="AC145" s="4"/>
      <c r="AD145" s="4"/>
      <c r="AE145" s="4"/>
      <c r="AF145" s="4"/>
    </row>
    <row r="146">
      <c r="C146" s="10" t="s">
        <v>8</v>
      </c>
      <c r="D146" s="5" t="s">
        <v>335</v>
      </c>
      <c r="E146" s="23" t="s">
        <v>523</v>
      </c>
      <c r="F146" s="21">
        <v>0.08333333333333333</v>
      </c>
      <c r="G146" s="22">
        <f t="shared" ref="G146:G175" si="35">(F146/100)*30</f>
        <v>0.025</v>
      </c>
      <c r="H146" s="23" t="s">
        <v>43</v>
      </c>
      <c r="I146" s="23" t="s">
        <v>241</v>
      </c>
      <c r="J146" s="24"/>
      <c r="K146" s="25"/>
      <c r="L146" s="24"/>
      <c r="M146" s="22"/>
      <c r="N146" s="25"/>
      <c r="O146" s="79">
        <f t="shared" ref="O146:O150" si="36">F146</f>
        <v>0.08333333333</v>
      </c>
      <c r="P146" s="22"/>
      <c r="Q146" s="25"/>
      <c r="R146" s="24"/>
      <c r="S146" s="22"/>
      <c r="T146" s="25"/>
      <c r="U146" s="24"/>
      <c r="V146" s="25"/>
      <c r="W146" s="22">
        <f t="shared" ref="W146:W175" si="37">SUM(J146:V146)</f>
        <v>0.08333333333</v>
      </c>
    </row>
    <row r="147">
      <c r="C147" s="10" t="s">
        <v>8</v>
      </c>
      <c r="D147" s="5" t="s">
        <v>337</v>
      </c>
      <c r="E147" s="23" t="s">
        <v>524</v>
      </c>
      <c r="F147" s="21">
        <v>0.08333333333333333</v>
      </c>
      <c r="G147" s="22">
        <f t="shared" si="35"/>
        <v>0.025</v>
      </c>
      <c r="H147" s="23" t="s">
        <v>43</v>
      </c>
      <c r="I147" s="23" t="s">
        <v>241</v>
      </c>
      <c r="J147" s="24"/>
      <c r="K147" s="25"/>
      <c r="L147" s="24"/>
      <c r="M147" s="22"/>
      <c r="N147" s="25"/>
      <c r="O147" s="79">
        <f t="shared" si="36"/>
        <v>0.08333333333</v>
      </c>
      <c r="P147" s="22"/>
      <c r="Q147" s="25"/>
      <c r="R147" s="24"/>
      <c r="S147" s="22"/>
      <c r="T147" s="25"/>
      <c r="U147" s="24"/>
      <c r="V147" s="25"/>
      <c r="W147" s="22">
        <f t="shared" si="37"/>
        <v>0.08333333333</v>
      </c>
    </row>
    <row r="148">
      <c r="C148" s="10" t="s">
        <v>8</v>
      </c>
      <c r="D148" s="5" t="s">
        <v>339</v>
      </c>
      <c r="E148" s="23" t="s">
        <v>525</v>
      </c>
      <c r="F148" s="21">
        <v>0.08333333333333333</v>
      </c>
      <c r="G148" s="22">
        <f t="shared" si="35"/>
        <v>0.025</v>
      </c>
      <c r="H148" s="23" t="s">
        <v>43</v>
      </c>
      <c r="I148" s="23" t="s">
        <v>241</v>
      </c>
      <c r="J148" s="24"/>
      <c r="K148" s="25"/>
      <c r="L148" s="24"/>
      <c r="M148" s="22"/>
      <c r="N148" s="25"/>
      <c r="O148" s="79">
        <f t="shared" si="36"/>
        <v>0.08333333333</v>
      </c>
      <c r="P148" s="22"/>
      <c r="Q148" s="25"/>
      <c r="R148" s="24"/>
      <c r="S148" s="22"/>
      <c r="T148" s="25"/>
      <c r="U148" s="24"/>
      <c r="V148" s="25"/>
      <c r="W148" s="22">
        <f t="shared" si="37"/>
        <v>0.08333333333</v>
      </c>
    </row>
    <row r="149">
      <c r="C149" s="10" t="s">
        <v>8</v>
      </c>
      <c r="D149" s="5" t="s">
        <v>341</v>
      </c>
      <c r="E149" s="5" t="s">
        <v>526</v>
      </c>
      <c r="F149" s="21">
        <v>0.08333333333333333</v>
      </c>
      <c r="G149" s="22">
        <f t="shared" si="35"/>
        <v>0.025</v>
      </c>
      <c r="H149" s="23" t="s">
        <v>43</v>
      </c>
      <c r="I149" s="23" t="s">
        <v>241</v>
      </c>
      <c r="J149" s="24"/>
      <c r="K149" s="25"/>
      <c r="L149" s="24"/>
      <c r="M149" s="22"/>
      <c r="N149" s="25"/>
      <c r="O149" s="79">
        <f t="shared" si="36"/>
        <v>0.08333333333</v>
      </c>
      <c r="P149" s="22"/>
      <c r="Q149" s="25"/>
      <c r="R149" s="24"/>
      <c r="S149" s="22"/>
      <c r="T149" s="25"/>
      <c r="U149" s="24"/>
      <c r="V149" s="25"/>
      <c r="W149" s="22">
        <f t="shared" si="37"/>
        <v>0.08333333333</v>
      </c>
    </row>
    <row r="150">
      <c r="C150" s="10" t="s">
        <v>8</v>
      </c>
      <c r="D150" s="5" t="s">
        <v>343</v>
      </c>
      <c r="E150" s="23" t="s">
        <v>342</v>
      </c>
      <c r="F150" s="21">
        <v>0.08333333333333333</v>
      </c>
      <c r="G150" s="22">
        <f t="shared" si="35"/>
        <v>0.025</v>
      </c>
      <c r="H150" s="23" t="s">
        <v>43</v>
      </c>
      <c r="I150" s="23" t="s">
        <v>241</v>
      </c>
      <c r="J150" s="24"/>
      <c r="K150" s="25"/>
      <c r="L150" s="24"/>
      <c r="M150" s="22"/>
      <c r="N150" s="25"/>
      <c r="O150" s="79">
        <f t="shared" si="36"/>
        <v>0.08333333333</v>
      </c>
      <c r="P150" s="22"/>
      <c r="Q150" s="25"/>
      <c r="R150" s="24"/>
      <c r="S150" s="22"/>
      <c r="T150" s="25"/>
      <c r="U150" s="24"/>
      <c r="V150" s="25"/>
      <c r="W150" s="22">
        <f t="shared" si="37"/>
        <v>0.08333333333</v>
      </c>
    </row>
    <row r="151">
      <c r="C151" s="10" t="s">
        <v>8</v>
      </c>
      <c r="D151" s="5" t="s">
        <v>345</v>
      </c>
      <c r="E151" s="23" t="s">
        <v>527</v>
      </c>
      <c r="F151" s="21">
        <v>0.20833333333333334</v>
      </c>
      <c r="G151" s="22">
        <f t="shared" si="35"/>
        <v>0.0625</v>
      </c>
      <c r="H151" s="23" t="s">
        <v>42</v>
      </c>
      <c r="I151" s="23" t="s">
        <v>60</v>
      </c>
      <c r="J151" s="24"/>
      <c r="K151" s="25"/>
      <c r="L151" s="24"/>
      <c r="M151" s="22"/>
      <c r="N151" s="25"/>
      <c r="O151" s="24"/>
      <c r="P151" s="80">
        <f t="shared" ref="P151:P155" si="38">F151</f>
        <v>0.2083333333</v>
      </c>
      <c r="Q151" s="25"/>
      <c r="R151" s="24"/>
      <c r="S151" s="22"/>
      <c r="T151" s="25"/>
      <c r="U151" s="24"/>
      <c r="V151" s="25"/>
      <c r="W151" s="22">
        <f t="shared" si="37"/>
        <v>0.2083333333</v>
      </c>
    </row>
    <row r="152">
      <c r="C152" s="10" t="s">
        <v>8</v>
      </c>
      <c r="D152" s="5" t="s">
        <v>347</v>
      </c>
      <c r="E152" s="23" t="s">
        <v>528</v>
      </c>
      <c r="F152" s="21">
        <v>0.20833333333333334</v>
      </c>
      <c r="G152" s="22">
        <f t="shared" si="35"/>
        <v>0.0625</v>
      </c>
      <c r="H152" s="23" t="s">
        <v>42</v>
      </c>
      <c r="I152" s="23" t="s">
        <v>60</v>
      </c>
      <c r="J152" s="24"/>
      <c r="K152" s="25"/>
      <c r="L152" s="24"/>
      <c r="M152" s="22"/>
      <c r="N152" s="25"/>
      <c r="O152" s="24"/>
      <c r="P152" s="80">
        <f t="shared" si="38"/>
        <v>0.2083333333</v>
      </c>
      <c r="Q152" s="25"/>
      <c r="R152" s="24"/>
      <c r="S152" s="22"/>
      <c r="T152" s="25"/>
      <c r="U152" s="24"/>
      <c r="V152" s="25"/>
      <c r="W152" s="22">
        <f t="shared" si="37"/>
        <v>0.2083333333</v>
      </c>
    </row>
    <row r="153">
      <c r="C153" s="10" t="s">
        <v>8</v>
      </c>
      <c r="D153" s="5" t="s">
        <v>349</v>
      </c>
      <c r="E153" s="23" t="s">
        <v>529</v>
      </c>
      <c r="F153" s="21">
        <v>0.20833333333333334</v>
      </c>
      <c r="G153" s="22">
        <f t="shared" si="35"/>
        <v>0.0625</v>
      </c>
      <c r="H153" s="23" t="s">
        <v>42</v>
      </c>
      <c r="I153" s="23" t="s">
        <v>60</v>
      </c>
      <c r="J153" s="24"/>
      <c r="K153" s="25"/>
      <c r="L153" s="24"/>
      <c r="M153" s="22"/>
      <c r="N153" s="25"/>
      <c r="O153" s="24"/>
      <c r="P153" s="80">
        <f t="shared" si="38"/>
        <v>0.2083333333</v>
      </c>
      <c r="Q153" s="25"/>
      <c r="R153" s="24"/>
      <c r="S153" s="22"/>
      <c r="T153" s="25"/>
      <c r="U153" s="24"/>
      <c r="V153" s="25"/>
      <c r="W153" s="22">
        <f t="shared" si="37"/>
        <v>0.2083333333</v>
      </c>
    </row>
    <row r="154">
      <c r="C154" s="10" t="s">
        <v>8</v>
      </c>
      <c r="D154" s="5" t="s">
        <v>351</v>
      </c>
      <c r="E154" s="23" t="s">
        <v>530</v>
      </c>
      <c r="F154" s="21">
        <v>0.20833333333333334</v>
      </c>
      <c r="G154" s="22">
        <f t="shared" si="35"/>
        <v>0.0625</v>
      </c>
      <c r="H154" s="23" t="s">
        <v>42</v>
      </c>
      <c r="I154" s="23" t="s">
        <v>60</v>
      </c>
      <c r="J154" s="24"/>
      <c r="K154" s="25"/>
      <c r="L154" s="24"/>
      <c r="M154" s="22"/>
      <c r="N154" s="25"/>
      <c r="O154" s="24"/>
      <c r="P154" s="80">
        <f t="shared" si="38"/>
        <v>0.2083333333</v>
      </c>
      <c r="Q154" s="25"/>
      <c r="R154" s="24"/>
      <c r="S154" s="22"/>
      <c r="T154" s="25"/>
      <c r="U154" s="24"/>
      <c r="V154" s="25"/>
      <c r="W154" s="22">
        <f t="shared" si="37"/>
        <v>0.2083333333</v>
      </c>
    </row>
    <row r="155">
      <c r="C155" s="10" t="s">
        <v>8</v>
      </c>
      <c r="D155" s="5" t="s">
        <v>531</v>
      </c>
      <c r="E155" s="23" t="s">
        <v>532</v>
      </c>
      <c r="F155" s="21">
        <v>0.20833333333333334</v>
      </c>
      <c r="G155" s="22">
        <f t="shared" si="35"/>
        <v>0.0625</v>
      </c>
      <c r="H155" s="23" t="s">
        <v>42</v>
      </c>
      <c r="I155" s="23" t="s">
        <v>60</v>
      </c>
      <c r="J155" s="24"/>
      <c r="K155" s="25"/>
      <c r="L155" s="24"/>
      <c r="M155" s="22"/>
      <c r="N155" s="25"/>
      <c r="O155" s="24"/>
      <c r="P155" s="80">
        <f t="shared" si="38"/>
        <v>0.2083333333</v>
      </c>
      <c r="Q155" s="25"/>
      <c r="R155" s="24"/>
      <c r="S155" s="22"/>
      <c r="T155" s="25"/>
      <c r="U155" s="24"/>
      <c r="V155" s="25"/>
      <c r="W155" s="22">
        <f t="shared" si="37"/>
        <v>0.2083333333</v>
      </c>
    </row>
    <row r="156">
      <c r="C156" s="10" t="s">
        <v>8</v>
      </c>
      <c r="D156" s="5" t="s">
        <v>357</v>
      </c>
      <c r="E156" s="23" t="s">
        <v>533</v>
      </c>
      <c r="F156" s="21">
        <v>0.125</v>
      </c>
      <c r="G156" s="22">
        <f t="shared" si="35"/>
        <v>0.0375</v>
      </c>
      <c r="H156" s="23" t="s">
        <v>60</v>
      </c>
      <c r="I156" s="23" t="s">
        <v>323</v>
      </c>
      <c r="J156" s="24"/>
      <c r="K156" s="25"/>
      <c r="L156" s="24"/>
      <c r="M156" s="22"/>
      <c r="N156" s="25"/>
      <c r="O156" s="24"/>
      <c r="P156" s="78">
        <f t="shared" ref="P156:Q156" si="39">$F156/2</f>
        <v>0.0625</v>
      </c>
      <c r="Q156" s="69">
        <f t="shared" si="39"/>
        <v>0.0625</v>
      </c>
      <c r="R156" s="24"/>
      <c r="S156" s="22"/>
      <c r="T156" s="25"/>
      <c r="U156" s="24"/>
      <c r="V156" s="25"/>
      <c r="W156" s="22">
        <f t="shared" si="37"/>
        <v>0.125</v>
      </c>
    </row>
    <row r="157">
      <c r="C157" s="10" t="s">
        <v>8</v>
      </c>
      <c r="D157" s="5" t="s">
        <v>388</v>
      </c>
      <c r="E157" s="23" t="s">
        <v>534</v>
      </c>
      <c r="F157" s="21">
        <v>0.125</v>
      </c>
      <c r="G157" s="22">
        <f t="shared" si="35"/>
        <v>0.0375</v>
      </c>
      <c r="H157" s="23" t="s">
        <v>60</v>
      </c>
      <c r="I157" s="23" t="s">
        <v>323</v>
      </c>
      <c r="J157" s="24"/>
      <c r="K157" s="25"/>
      <c r="L157" s="24"/>
      <c r="M157" s="22"/>
      <c r="N157" s="25"/>
      <c r="O157" s="24"/>
      <c r="P157" s="22"/>
      <c r="Q157" s="69">
        <f>F157</f>
        <v>0.125</v>
      </c>
      <c r="R157" s="24"/>
      <c r="S157" s="22"/>
      <c r="T157" s="25"/>
      <c r="U157" s="24"/>
      <c r="V157" s="25"/>
      <c r="W157" s="22">
        <f t="shared" si="37"/>
        <v>0.125</v>
      </c>
    </row>
    <row r="158">
      <c r="C158" s="10" t="s">
        <v>8</v>
      </c>
      <c r="D158" s="5" t="s">
        <v>390</v>
      </c>
      <c r="E158" s="23" t="s">
        <v>535</v>
      </c>
      <c r="F158" s="21">
        <v>0.20833333333333334</v>
      </c>
      <c r="G158" s="22">
        <f t="shared" si="35"/>
        <v>0.0625</v>
      </c>
      <c r="H158" s="23" t="s">
        <v>60</v>
      </c>
      <c r="I158" s="23" t="s">
        <v>323</v>
      </c>
      <c r="J158" s="24"/>
      <c r="K158" s="25"/>
      <c r="L158" s="24"/>
      <c r="M158" s="22"/>
      <c r="N158" s="25"/>
      <c r="O158" s="68">
        <f>F158</f>
        <v>0.2083333333</v>
      </c>
      <c r="P158" s="22"/>
      <c r="Q158" s="25"/>
      <c r="R158" s="24"/>
      <c r="S158" s="22"/>
      <c r="T158" s="25"/>
      <c r="U158" s="24"/>
      <c r="V158" s="25"/>
      <c r="W158" s="22">
        <f t="shared" si="37"/>
        <v>0.2083333333</v>
      </c>
    </row>
    <row r="159">
      <c r="C159" s="10" t="s">
        <v>8</v>
      </c>
      <c r="D159" s="5" t="s">
        <v>359</v>
      </c>
      <c r="E159" s="50" t="s">
        <v>536</v>
      </c>
      <c r="F159" s="21">
        <v>0.20833333333333334</v>
      </c>
      <c r="G159" s="22">
        <f t="shared" si="35"/>
        <v>0.0625</v>
      </c>
      <c r="H159" s="23" t="s">
        <v>361</v>
      </c>
      <c r="J159" s="24"/>
      <c r="K159" s="25"/>
      <c r="L159" s="24"/>
      <c r="M159" s="22"/>
      <c r="N159" s="25"/>
      <c r="O159" s="24"/>
      <c r="P159" s="77">
        <f t="shared" ref="P159:P164" si="40">F159</f>
        <v>0.2083333333</v>
      </c>
      <c r="Q159" s="25"/>
      <c r="R159" s="24"/>
      <c r="S159" s="22"/>
      <c r="T159" s="25"/>
      <c r="U159" s="24"/>
      <c r="V159" s="25"/>
      <c r="W159" s="22">
        <f t="shared" si="37"/>
        <v>0.2083333333</v>
      </c>
    </row>
    <row r="160">
      <c r="C160" s="10" t="s">
        <v>8</v>
      </c>
      <c r="D160" s="5" t="s">
        <v>362</v>
      </c>
      <c r="E160" s="50" t="s">
        <v>537</v>
      </c>
      <c r="F160" s="21">
        <v>0.20833333333333334</v>
      </c>
      <c r="G160" s="22">
        <f t="shared" si="35"/>
        <v>0.0625</v>
      </c>
      <c r="H160" s="23" t="s">
        <v>361</v>
      </c>
      <c r="J160" s="24"/>
      <c r="K160" s="25"/>
      <c r="L160" s="24"/>
      <c r="M160" s="22"/>
      <c r="N160" s="25"/>
      <c r="O160" s="24"/>
      <c r="P160" s="77">
        <f t="shared" si="40"/>
        <v>0.2083333333</v>
      </c>
      <c r="Q160" s="25"/>
      <c r="R160" s="24"/>
      <c r="S160" s="22"/>
      <c r="T160" s="25"/>
      <c r="U160" s="24"/>
      <c r="V160" s="25"/>
      <c r="W160" s="22">
        <f t="shared" si="37"/>
        <v>0.2083333333</v>
      </c>
    </row>
    <row r="161">
      <c r="C161" s="10" t="s">
        <v>8</v>
      </c>
      <c r="D161" s="5" t="s">
        <v>364</v>
      </c>
      <c r="E161" s="50" t="s">
        <v>538</v>
      </c>
      <c r="F161" s="21">
        <v>0.125</v>
      </c>
      <c r="G161" s="22">
        <f t="shared" si="35"/>
        <v>0.0375</v>
      </c>
      <c r="H161" s="23" t="s">
        <v>361</v>
      </c>
      <c r="J161" s="24"/>
      <c r="K161" s="25"/>
      <c r="L161" s="24"/>
      <c r="M161" s="22"/>
      <c r="N161" s="25"/>
      <c r="O161" s="24"/>
      <c r="P161" s="77">
        <f t="shared" si="40"/>
        <v>0.125</v>
      </c>
      <c r="Q161" s="25"/>
      <c r="R161" s="24"/>
      <c r="S161" s="22"/>
      <c r="T161" s="25"/>
      <c r="U161" s="24"/>
      <c r="V161" s="25"/>
      <c r="W161" s="22">
        <f t="shared" si="37"/>
        <v>0.125</v>
      </c>
    </row>
    <row r="162">
      <c r="C162" s="10" t="s">
        <v>8</v>
      </c>
      <c r="D162" s="5" t="s">
        <v>366</v>
      </c>
      <c r="E162" s="50" t="s">
        <v>539</v>
      </c>
      <c r="F162" s="21">
        <v>0.125</v>
      </c>
      <c r="G162" s="22">
        <f t="shared" si="35"/>
        <v>0.0375</v>
      </c>
      <c r="H162" s="23" t="s">
        <v>361</v>
      </c>
      <c r="J162" s="24"/>
      <c r="K162" s="25"/>
      <c r="L162" s="24"/>
      <c r="M162" s="22"/>
      <c r="N162" s="25"/>
      <c r="O162" s="24"/>
      <c r="P162" s="77">
        <f t="shared" si="40"/>
        <v>0.125</v>
      </c>
      <c r="Q162" s="25"/>
      <c r="R162" s="24"/>
      <c r="S162" s="22"/>
      <c r="T162" s="25"/>
      <c r="U162" s="24"/>
      <c r="V162" s="25"/>
      <c r="W162" s="22">
        <f t="shared" si="37"/>
        <v>0.125</v>
      </c>
    </row>
    <row r="163">
      <c r="C163" s="10" t="s">
        <v>8</v>
      </c>
      <c r="D163" s="5" t="s">
        <v>368</v>
      </c>
      <c r="E163" s="50" t="s">
        <v>540</v>
      </c>
      <c r="F163" s="21">
        <v>0.125</v>
      </c>
      <c r="G163" s="22">
        <f t="shared" si="35"/>
        <v>0.0375</v>
      </c>
      <c r="H163" s="23" t="s">
        <v>361</v>
      </c>
      <c r="J163" s="24"/>
      <c r="K163" s="25"/>
      <c r="L163" s="24"/>
      <c r="M163" s="22"/>
      <c r="N163" s="25"/>
      <c r="O163" s="24"/>
      <c r="P163" s="77">
        <f t="shared" si="40"/>
        <v>0.125</v>
      </c>
      <c r="Q163" s="25"/>
      <c r="R163" s="24"/>
      <c r="S163" s="22"/>
      <c r="T163" s="25"/>
      <c r="U163" s="24"/>
      <c r="V163" s="25"/>
      <c r="W163" s="22">
        <f t="shared" si="37"/>
        <v>0.125</v>
      </c>
    </row>
    <row r="164">
      <c r="C164" s="10" t="s">
        <v>8</v>
      </c>
      <c r="D164" s="5" t="s">
        <v>370</v>
      </c>
      <c r="E164" s="50" t="s">
        <v>541</v>
      </c>
      <c r="F164" s="21">
        <v>0.125</v>
      </c>
      <c r="G164" s="22">
        <f t="shared" si="35"/>
        <v>0.0375</v>
      </c>
      <c r="H164" s="23" t="s">
        <v>361</v>
      </c>
      <c r="J164" s="24"/>
      <c r="K164" s="25"/>
      <c r="L164" s="24"/>
      <c r="M164" s="22"/>
      <c r="N164" s="25"/>
      <c r="O164" s="24"/>
      <c r="P164" s="77">
        <f t="shared" si="40"/>
        <v>0.125</v>
      </c>
      <c r="Q164" s="25"/>
      <c r="R164" s="24"/>
      <c r="S164" s="22"/>
      <c r="T164" s="25"/>
      <c r="U164" s="24"/>
      <c r="V164" s="25"/>
      <c r="W164" s="22">
        <f t="shared" si="37"/>
        <v>0.125</v>
      </c>
    </row>
    <row r="165">
      <c r="C165" s="10" t="s">
        <v>8</v>
      </c>
      <c r="D165" s="5" t="s">
        <v>372</v>
      </c>
      <c r="E165" s="51" t="s">
        <v>373</v>
      </c>
      <c r="F165" s="21">
        <v>0.16666666666666666</v>
      </c>
      <c r="G165" s="22">
        <f t="shared" si="35"/>
        <v>0.05</v>
      </c>
      <c r="H165" s="23" t="s">
        <v>361</v>
      </c>
      <c r="J165" s="24"/>
      <c r="K165" s="25"/>
      <c r="L165" s="24"/>
      <c r="M165" s="22"/>
      <c r="N165" s="25"/>
      <c r="O165" s="24"/>
      <c r="P165" s="22"/>
      <c r="Q165" s="82">
        <f t="shared" ref="Q165:Q175" si="41">F165</f>
        <v>0.1666666667</v>
      </c>
      <c r="R165" s="24"/>
      <c r="S165" s="22"/>
      <c r="T165" s="25"/>
      <c r="U165" s="24"/>
      <c r="V165" s="25"/>
      <c r="W165" s="22">
        <f t="shared" si="37"/>
        <v>0.1666666667</v>
      </c>
    </row>
    <row r="166">
      <c r="C166" s="10" t="s">
        <v>8</v>
      </c>
      <c r="D166" s="5" t="s">
        <v>374</v>
      </c>
      <c r="E166" s="51" t="s">
        <v>375</v>
      </c>
      <c r="F166" s="21">
        <v>0.125</v>
      </c>
      <c r="G166" s="22">
        <f t="shared" si="35"/>
        <v>0.0375</v>
      </c>
      <c r="H166" s="23" t="s">
        <v>361</v>
      </c>
      <c r="J166" s="24"/>
      <c r="K166" s="25"/>
      <c r="L166" s="24"/>
      <c r="M166" s="22"/>
      <c r="N166" s="25"/>
      <c r="O166" s="24"/>
      <c r="P166" s="22"/>
      <c r="Q166" s="82">
        <f t="shared" si="41"/>
        <v>0.125</v>
      </c>
      <c r="R166" s="24"/>
      <c r="S166" s="22"/>
      <c r="T166" s="25"/>
      <c r="U166" s="24"/>
      <c r="V166" s="25"/>
      <c r="W166" s="22">
        <f t="shared" si="37"/>
        <v>0.125</v>
      </c>
    </row>
    <row r="167">
      <c r="C167" s="10" t="s">
        <v>8</v>
      </c>
      <c r="D167" s="5" t="s">
        <v>376</v>
      </c>
      <c r="E167" s="51" t="s">
        <v>377</v>
      </c>
      <c r="F167" s="21">
        <v>0.08333333333333333</v>
      </c>
      <c r="G167" s="22">
        <f t="shared" si="35"/>
        <v>0.025</v>
      </c>
      <c r="H167" s="23" t="s">
        <v>361</v>
      </c>
      <c r="J167" s="24"/>
      <c r="K167" s="25"/>
      <c r="L167" s="24"/>
      <c r="M167" s="22"/>
      <c r="N167" s="25"/>
      <c r="O167" s="24"/>
      <c r="P167" s="22"/>
      <c r="Q167" s="82">
        <f t="shared" si="41"/>
        <v>0.08333333333</v>
      </c>
      <c r="R167" s="24"/>
      <c r="S167" s="22"/>
      <c r="T167" s="25"/>
      <c r="U167" s="24"/>
      <c r="V167" s="25"/>
      <c r="W167" s="22">
        <f t="shared" si="37"/>
        <v>0.08333333333</v>
      </c>
    </row>
    <row r="168">
      <c r="C168" s="10" t="s">
        <v>8</v>
      </c>
      <c r="D168" s="5" t="s">
        <v>378</v>
      </c>
      <c r="E168" s="51" t="s">
        <v>379</v>
      </c>
      <c r="F168" s="21">
        <v>0.125</v>
      </c>
      <c r="G168" s="22">
        <f t="shared" si="35"/>
        <v>0.0375</v>
      </c>
      <c r="H168" s="23" t="s">
        <v>361</v>
      </c>
      <c r="J168" s="24"/>
      <c r="K168" s="25"/>
      <c r="L168" s="24"/>
      <c r="M168" s="22"/>
      <c r="N168" s="25"/>
      <c r="O168" s="24"/>
      <c r="P168" s="22"/>
      <c r="Q168" s="82">
        <f t="shared" si="41"/>
        <v>0.125</v>
      </c>
      <c r="R168" s="24"/>
      <c r="S168" s="22"/>
      <c r="T168" s="25"/>
      <c r="U168" s="24"/>
      <c r="V168" s="25"/>
      <c r="W168" s="22">
        <f t="shared" si="37"/>
        <v>0.125</v>
      </c>
    </row>
    <row r="169">
      <c r="C169" s="10" t="s">
        <v>8</v>
      </c>
      <c r="D169" s="5" t="s">
        <v>380</v>
      </c>
      <c r="E169" s="51" t="s">
        <v>381</v>
      </c>
      <c r="F169" s="21">
        <v>0.125</v>
      </c>
      <c r="G169" s="22">
        <f t="shared" si="35"/>
        <v>0.0375</v>
      </c>
      <c r="H169" s="23" t="s">
        <v>361</v>
      </c>
      <c r="J169" s="24"/>
      <c r="K169" s="25"/>
      <c r="L169" s="24"/>
      <c r="M169" s="22"/>
      <c r="N169" s="25"/>
      <c r="O169" s="24"/>
      <c r="P169" s="22"/>
      <c r="Q169" s="82">
        <f t="shared" si="41"/>
        <v>0.125</v>
      </c>
      <c r="R169" s="24"/>
      <c r="S169" s="22"/>
      <c r="T169" s="25"/>
      <c r="U169" s="24"/>
      <c r="V169" s="25"/>
      <c r="W169" s="22">
        <f t="shared" si="37"/>
        <v>0.125</v>
      </c>
    </row>
    <row r="170">
      <c r="C170" s="10" t="s">
        <v>8</v>
      </c>
      <c r="D170" s="5" t="s">
        <v>382</v>
      </c>
      <c r="E170" s="51" t="s">
        <v>383</v>
      </c>
      <c r="F170" s="21">
        <v>0.08333333333333333</v>
      </c>
      <c r="G170" s="22">
        <f t="shared" si="35"/>
        <v>0.025</v>
      </c>
      <c r="H170" s="23" t="s">
        <v>361</v>
      </c>
      <c r="J170" s="24"/>
      <c r="K170" s="25"/>
      <c r="L170" s="24"/>
      <c r="M170" s="22"/>
      <c r="N170" s="25"/>
      <c r="O170" s="24"/>
      <c r="P170" s="22"/>
      <c r="Q170" s="82">
        <f t="shared" si="41"/>
        <v>0.08333333333</v>
      </c>
      <c r="R170" s="24"/>
      <c r="S170" s="22"/>
      <c r="T170" s="25"/>
      <c r="U170" s="24"/>
      <c r="V170" s="25"/>
      <c r="W170" s="22">
        <f t="shared" si="37"/>
        <v>0.08333333333</v>
      </c>
    </row>
    <row r="171">
      <c r="C171" s="10" t="s">
        <v>8</v>
      </c>
      <c r="D171" s="5" t="s">
        <v>384</v>
      </c>
      <c r="E171" s="52" t="s">
        <v>385</v>
      </c>
      <c r="F171" s="21">
        <v>0.125</v>
      </c>
      <c r="G171" s="22">
        <f t="shared" si="35"/>
        <v>0.0375</v>
      </c>
      <c r="H171" s="23" t="s">
        <v>361</v>
      </c>
      <c r="J171" s="24"/>
      <c r="K171" s="25"/>
      <c r="L171" s="24"/>
      <c r="M171" s="22"/>
      <c r="N171" s="25"/>
      <c r="O171" s="24"/>
      <c r="P171" s="22"/>
      <c r="Q171" s="82">
        <f t="shared" si="41"/>
        <v>0.125</v>
      </c>
      <c r="R171" s="24"/>
      <c r="S171" s="22"/>
      <c r="T171" s="25"/>
      <c r="U171" s="24"/>
      <c r="V171" s="25"/>
      <c r="W171" s="22">
        <f t="shared" si="37"/>
        <v>0.125</v>
      </c>
    </row>
    <row r="172">
      <c r="C172" s="10" t="s">
        <v>8</v>
      </c>
      <c r="D172" s="5" t="s">
        <v>386</v>
      </c>
      <c r="E172" s="52" t="s">
        <v>387</v>
      </c>
      <c r="F172" s="21">
        <v>0.125</v>
      </c>
      <c r="G172" s="22">
        <f t="shared" si="35"/>
        <v>0.0375</v>
      </c>
      <c r="H172" s="23" t="s">
        <v>361</v>
      </c>
      <c r="J172" s="24"/>
      <c r="K172" s="25"/>
      <c r="L172" s="24"/>
      <c r="M172" s="22"/>
      <c r="N172" s="25"/>
      <c r="O172" s="24"/>
      <c r="P172" s="22"/>
      <c r="Q172" s="82">
        <f t="shared" si="41"/>
        <v>0.125</v>
      </c>
      <c r="R172" s="24"/>
      <c r="S172" s="22"/>
      <c r="T172" s="25"/>
      <c r="U172" s="24"/>
      <c r="V172" s="25"/>
      <c r="W172" s="22">
        <f t="shared" si="37"/>
        <v>0.125</v>
      </c>
    </row>
    <row r="173">
      <c r="C173" s="10" t="s">
        <v>8</v>
      </c>
      <c r="D173" s="5" t="s">
        <v>542</v>
      </c>
      <c r="E173" s="50" t="s">
        <v>543</v>
      </c>
      <c r="F173" s="21">
        <v>0.125</v>
      </c>
      <c r="G173" s="22">
        <f t="shared" si="35"/>
        <v>0.0375</v>
      </c>
      <c r="H173" s="23" t="s">
        <v>60</v>
      </c>
      <c r="I173" s="23" t="s">
        <v>323</v>
      </c>
      <c r="J173" s="24"/>
      <c r="K173" s="25"/>
      <c r="L173" s="24"/>
      <c r="M173" s="22"/>
      <c r="N173" s="25"/>
      <c r="O173" s="24"/>
      <c r="P173" s="22"/>
      <c r="Q173" s="82">
        <f t="shared" si="41"/>
        <v>0.125</v>
      </c>
      <c r="R173" s="24"/>
      <c r="S173" s="22"/>
      <c r="T173" s="25"/>
      <c r="U173" s="24"/>
      <c r="V173" s="25"/>
      <c r="W173" s="22">
        <f t="shared" si="37"/>
        <v>0.125</v>
      </c>
    </row>
    <row r="174">
      <c r="C174" s="10" t="s">
        <v>8</v>
      </c>
      <c r="D174" s="5" t="s">
        <v>544</v>
      </c>
      <c r="E174" s="50" t="s">
        <v>545</v>
      </c>
      <c r="F174" s="21">
        <v>0.3333333333333333</v>
      </c>
      <c r="G174" s="22">
        <f t="shared" si="35"/>
        <v>0.1</v>
      </c>
      <c r="H174" s="23" t="s">
        <v>60</v>
      </c>
      <c r="I174" s="23" t="s">
        <v>323</v>
      </c>
      <c r="J174" s="24"/>
      <c r="K174" s="25"/>
      <c r="L174" s="24"/>
      <c r="M174" s="22"/>
      <c r="N174" s="25"/>
      <c r="O174" s="24"/>
      <c r="P174" s="22"/>
      <c r="Q174" s="82">
        <f t="shared" si="41"/>
        <v>0.3333333333</v>
      </c>
      <c r="R174" s="24"/>
      <c r="S174" s="22"/>
      <c r="T174" s="25"/>
      <c r="U174" s="24"/>
      <c r="V174" s="25"/>
      <c r="W174" s="22">
        <f t="shared" si="37"/>
        <v>0.3333333333</v>
      </c>
    </row>
    <row r="175">
      <c r="C175" s="10" t="s">
        <v>8</v>
      </c>
      <c r="D175" s="5" t="s">
        <v>546</v>
      </c>
      <c r="E175" s="23" t="s">
        <v>547</v>
      </c>
      <c r="F175" s="21">
        <v>0.08333333333333333</v>
      </c>
      <c r="G175" s="22">
        <f t="shared" si="35"/>
        <v>0.025</v>
      </c>
      <c r="H175" s="23" t="s">
        <v>60</v>
      </c>
      <c r="I175" s="23" t="s">
        <v>323</v>
      </c>
      <c r="J175" s="24"/>
      <c r="K175" s="25"/>
      <c r="L175" s="24"/>
      <c r="M175" s="22"/>
      <c r="N175" s="25"/>
      <c r="O175" s="24"/>
      <c r="P175" s="22"/>
      <c r="Q175" s="82">
        <f t="shared" si="41"/>
        <v>0.08333333333</v>
      </c>
      <c r="R175" s="24"/>
      <c r="S175" s="22"/>
      <c r="T175" s="25"/>
      <c r="U175" s="24"/>
      <c r="V175" s="25"/>
      <c r="W175" s="22">
        <f t="shared" si="37"/>
        <v>0.08333333333</v>
      </c>
    </row>
    <row r="176">
      <c r="A176" s="5"/>
      <c r="B176" s="5"/>
      <c r="C176" s="43" t="s">
        <v>189</v>
      </c>
      <c r="D176" s="43" t="s">
        <v>392</v>
      </c>
      <c r="E176" s="43" t="s">
        <v>393</v>
      </c>
      <c r="F176" s="44"/>
      <c r="G176" s="44"/>
      <c r="H176" s="45"/>
      <c r="I176" s="45"/>
      <c r="J176" s="70"/>
      <c r="K176" s="71"/>
      <c r="L176" s="70"/>
      <c r="M176" s="72"/>
      <c r="N176" s="71"/>
      <c r="O176" s="70"/>
      <c r="P176" s="72"/>
      <c r="Q176" s="71"/>
      <c r="R176" s="70"/>
      <c r="S176" s="72"/>
      <c r="T176" s="71"/>
      <c r="U176" s="70"/>
      <c r="V176" s="71"/>
      <c r="W176" s="72"/>
      <c r="X176" s="4"/>
      <c r="Y176" s="4"/>
      <c r="Z176" s="4"/>
      <c r="AA176" s="4"/>
      <c r="AB176" s="4"/>
      <c r="AC176" s="4"/>
      <c r="AD176" s="4"/>
      <c r="AE176" s="4"/>
      <c r="AF176" s="4"/>
    </row>
    <row r="177">
      <c r="C177" s="10" t="s">
        <v>8</v>
      </c>
      <c r="D177" s="5" t="s">
        <v>548</v>
      </c>
      <c r="E177" s="23" t="s">
        <v>394</v>
      </c>
      <c r="F177" s="21">
        <v>0.20833333333333334</v>
      </c>
      <c r="G177" s="22">
        <f t="shared" ref="G177:G178" si="43">(F177/100)*30</f>
        <v>0.0625</v>
      </c>
      <c r="H177" s="23" t="s">
        <v>60</v>
      </c>
      <c r="I177" s="23" t="s">
        <v>323</v>
      </c>
      <c r="J177" s="24"/>
      <c r="K177" s="25"/>
      <c r="L177" s="24"/>
      <c r="M177" s="22"/>
      <c r="N177" s="25"/>
      <c r="O177" s="24"/>
      <c r="P177" s="22"/>
      <c r="Q177" s="25"/>
      <c r="R177" s="68">
        <f t="shared" ref="R177:T177" si="42">$F177/3</f>
        <v>0.06944444444</v>
      </c>
      <c r="S177" s="78">
        <f t="shared" si="42"/>
        <v>0.06944444444</v>
      </c>
      <c r="T177" s="69">
        <f t="shared" si="42"/>
        <v>0.06944444444</v>
      </c>
      <c r="U177" s="24"/>
      <c r="V177" s="25"/>
      <c r="W177" s="22">
        <f t="shared" ref="W177:W182" si="45">SUM(J177:V177)</f>
        <v>0.2083333333</v>
      </c>
    </row>
    <row r="178">
      <c r="C178" s="10" t="s">
        <v>8</v>
      </c>
      <c r="D178" s="5" t="s">
        <v>395</v>
      </c>
      <c r="E178" s="52" t="s">
        <v>396</v>
      </c>
      <c r="F178" s="21">
        <v>0.125</v>
      </c>
      <c r="G178" s="22">
        <f t="shared" si="43"/>
        <v>0.0375</v>
      </c>
      <c r="H178" s="23" t="s">
        <v>59</v>
      </c>
      <c r="I178" s="23" t="s">
        <v>397</v>
      </c>
      <c r="J178" s="24"/>
      <c r="K178" s="25"/>
      <c r="L178" s="24"/>
      <c r="M178" s="22"/>
      <c r="N178" s="25"/>
      <c r="O178" s="24"/>
      <c r="P178" s="22"/>
      <c r="Q178" s="25"/>
      <c r="R178" s="73">
        <f t="shared" ref="R178:T178" si="44">$F178/3</f>
        <v>0.04166666667</v>
      </c>
      <c r="S178" s="77">
        <f t="shared" si="44"/>
        <v>0.04166666667</v>
      </c>
      <c r="T178" s="82">
        <f t="shared" si="44"/>
        <v>0.04166666667</v>
      </c>
      <c r="U178" s="24"/>
      <c r="V178" s="25"/>
      <c r="W178" s="22">
        <f t="shared" si="45"/>
        <v>0.125</v>
      </c>
    </row>
    <row r="179">
      <c r="C179" s="10" t="s">
        <v>8</v>
      </c>
      <c r="D179" s="5" t="s">
        <v>398</v>
      </c>
      <c r="E179" s="52" t="s">
        <v>399</v>
      </c>
      <c r="F179" s="21">
        <v>0.08333333333333333</v>
      </c>
      <c r="G179" s="21">
        <v>0.08333333333333333</v>
      </c>
      <c r="H179" s="23" t="s">
        <v>43</v>
      </c>
      <c r="I179" s="23" t="s">
        <v>400</v>
      </c>
      <c r="J179" s="24"/>
      <c r="K179" s="25"/>
      <c r="L179" s="24"/>
      <c r="M179" s="22"/>
      <c r="N179" s="25"/>
      <c r="O179" s="24"/>
      <c r="P179" s="22"/>
      <c r="Q179" s="25"/>
      <c r="R179" s="73">
        <f t="shared" ref="R179:T179" si="46">$F179/3</f>
        <v>0.02777777778</v>
      </c>
      <c r="S179" s="77">
        <f t="shared" si="46"/>
        <v>0.02777777778</v>
      </c>
      <c r="T179" s="82">
        <f t="shared" si="46"/>
        <v>0.02777777778</v>
      </c>
      <c r="U179" s="24"/>
      <c r="V179" s="25"/>
      <c r="W179" s="22">
        <f t="shared" si="45"/>
        <v>0.08333333333</v>
      </c>
    </row>
    <row r="180">
      <c r="C180" s="10" t="s">
        <v>8</v>
      </c>
      <c r="D180" s="5" t="s">
        <v>401</v>
      </c>
      <c r="E180" s="52" t="s">
        <v>402</v>
      </c>
      <c r="F180" s="21">
        <v>0.125</v>
      </c>
      <c r="G180" s="22">
        <f t="shared" ref="G180:G182" si="48">(F180/100)*30</f>
        <v>0.0375</v>
      </c>
      <c r="H180" s="23" t="s">
        <v>361</v>
      </c>
      <c r="J180" s="24"/>
      <c r="K180" s="25"/>
      <c r="L180" s="24"/>
      <c r="M180" s="22"/>
      <c r="N180" s="25"/>
      <c r="O180" s="24"/>
      <c r="P180" s="22"/>
      <c r="Q180" s="25"/>
      <c r="R180" s="73">
        <f t="shared" ref="R180:T180" si="47">$F180/3</f>
        <v>0.04166666667</v>
      </c>
      <c r="S180" s="77">
        <f t="shared" si="47"/>
        <v>0.04166666667</v>
      </c>
      <c r="T180" s="82">
        <f t="shared" si="47"/>
        <v>0.04166666667</v>
      </c>
      <c r="U180" s="24"/>
      <c r="V180" s="25"/>
      <c r="W180" s="22">
        <f t="shared" si="45"/>
        <v>0.125</v>
      </c>
    </row>
    <row r="181">
      <c r="C181" s="10" t="s">
        <v>8</v>
      </c>
      <c r="D181" s="5" t="s">
        <v>403</v>
      </c>
      <c r="E181" s="52" t="s">
        <v>404</v>
      </c>
      <c r="F181" s="21">
        <v>0.125</v>
      </c>
      <c r="G181" s="22">
        <f t="shared" si="48"/>
        <v>0.0375</v>
      </c>
      <c r="H181" s="23" t="s">
        <v>361</v>
      </c>
      <c r="J181" s="24"/>
      <c r="K181" s="25"/>
      <c r="L181" s="24"/>
      <c r="M181" s="22"/>
      <c r="N181" s="25"/>
      <c r="O181" s="24"/>
      <c r="P181" s="22"/>
      <c r="Q181" s="25"/>
      <c r="R181" s="73">
        <f t="shared" ref="R181:T181" si="49">$F181/3</f>
        <v>0.04166666667</v>
      </c>
      <c r="S181" s="77">
        <f t="shared" si="49"/>
        <v>0.04166666667</v>
      </c>
      <c r="T181" s="82">
        <f t="shared" si="49"/>
        <v>0.04166666667</v>
      </c>
      <c r="U181" s="24"/>
      <c r="V181" s="25"/>
      <c r="W181" s="22">
        <f t="shared" si="45"/>
        <v>0.125</v>
      </c>
    </row>
    <row r="182">
      <c r="C182" s="10" t="s">
        <v>8</v>
      </c>
      <c r="D182" s="5" t="s">
        <v>405</v>
      </c>
      <c r="E182" s="52" t="s">
        <v>406</v>
      </c>
      <c r="F182" s="21">
        <v>0.125</v>
      </c>
      <c r="G182" s="22">
        <f t="shared" si="48"/>
        <v>0.0375</v>
      </c>
      <c r="H182" s="23" t="s">
        <v>361</v>
      </c>
      <c r="J182" s="24"/>
      <c r="K182" s="25"/>
      <c r="L182" s="24"/>
      <c r="M182" s="22"/>
      <c r="N182" s="25"/>
      <c r="O182" s="24"/>
      <c r="P182" s="22"/>
      <c r="Q182" s="25"/>
      <c r="R182" s="73">
        <f t="shared" ref="R182:T182" si="50">$F182/3</f>
        <v>0.04166666667</v>
      </c>
      <c r="S182" s="77">
        <f t="shared" si="50"/>
        <v>0.04166666667</v>
      </c>
      <c r="T182" s="82">
        <f t="shared" si="50"/>
        <v>0.04166666667</v>
      </c>
      <c r="U182" s="24"/>
      <c r="V182" s="25"/>
      <c r="W182" s="22">
        <f t="shared" si="45"/>
        <v>0.125</v>
      </c>
    </row>
    <row r="183">
      <c r="A183" s="5"/>
      <c r="B183" s="5"/>
      <c r="C183" s="43" t="s">
        <v>189</v>
      </c>
      <c r="D183" s="43" t="s">
        <v>407</v>
      </c>
      <c r="E183" s="43" t="s">
        <v>408</v>
      </c>
      <c r="F183" s="44"/>
      <c r="G183" s="44"/>
      <c r="H183" s="45"/>
      <c r="I183" s="45"/>
      <c r="J183" s="70"/>
      <c r="K183" s="71"/>
      <c r="L183" s="70"/>
      <c r="M183" s="72"/>
      <c r="N183" s="71"/>
      <c r="O183" s="70"/>
      <c r="P183" s="72"/>
      <c r="Q183" s="71"/>
      <c r="R183" s="70"/>
      <c r="S183" s="72"/>
      <c r="T183" s="71"/>
      <c r="U183" s="70"/>
      <c r="V183" s="71"/>
      <c r="W183" s="72"/>
      <c r="X183" s="4"/>
      <c r="Y183" s="4"/>
      <c r="Z183" s="4"/>
      <c r="AA183" s="4"/>
      <c r="AB183" s="4"/>
      <c r="AC183" s="4"/>
      <c r="AD183" s="4"/>
      <c r="AE183" s="4"/>
      <c r="AF183" s="4"/>
    </row>
    <row r="184">
      <c r="C184" s="10" t="s">
        <v>8</v>
      </c>
      <c r="D184" s="5" t="s">
        <v>549</v>
      </c>
      <c r="E184" s="23" t="s">
        <v>409</v>
      </c>
      <c r="F184" s="21">
        <v>0.125</v>
      </c>
      <c r="G184" s="22">
        <f>(F184/100)*30</f>
        <v>0.0375</v>
      </c>
      <c r="H184" s="23" t="s">
        <v>60</v>
      </c>
      <c r="I184" s="23" t="s">
        <v>323</v>
      </c>
      <c r="J184" s="24"/>
      <c r="K184" s="25"/>
      <c r="L184" s="24"/>
      <c r="M184" s="22"/>
      <c r="N184" s="25"/>
      <c r="O184" s="24"/>
      <c r="P184" s="22"/>
      <c r="Q184" s="25"/>
      <c r="R184" s="24"/>
      <c r="S184" s="22"/>
      <c r="T184" s="25"/>
      <c r="U184" s="68">
        <f t="shared" ref="U184:V184" si="51">$F184/2</f>
        <v>0.0625</v>
      </c>
      <c r="V184" s="69">
        <f t="shared" si="51"/>
        <v>0.0625</v>
      </c>
      <c r="W184" s="22">
        <f>SUM(J184:V184)</f>
        <v>0.125</v>
      </c>
    </row>
    <row r="185">
      <c r="A185" s="5"/>
      <c r="B185" s="5"/>
      <c r="C185" s="43" t="s">
        <v>189</v>
      </c>
      <c r="D185" s="43" t="s">
        <v>410</v>
      </c>
      <c r="E185" s="43" t="s">
        <v>550</v>
      </c>
      <c r="F185" s="44"/>
      <c r="G185" s="44"/>
      <c r="H185" s="45"/>
      <c r="I185" s="45"/>
      <c r="J185" s="46"/>
      <c r="K185" s="47"/>
      <c r="L185" s="46"/>
      <c r="M185" s="44"/>
      <c r="N185" s="47"/>
      <c r="O185" s="46"/>
      <c r="P185" s="44"/>
      <c r="Q185" s="47"/>
      <c r="R185" s="46"/>
      <c r="S185" s="44"/>
      <c r="T185" s="47"/>
      <c r="U185" s="46"/>
      <c r="V185" s="47"/>
      <c r="W185" s="44"/>
      <c r="X185" s="4"/>
      <c r="Y185" s="4"/>
      <c r="Z185" s="4"/>
      <c r="AA185" s="4"/>
      <c r="AB185" s="4"/>
      <c r="AC185" s="4"/>
      <c r="AD185" s="4"/>
      <c r="AE185" s="4"/>
      <c r="AF185" s="4"/>
    </row>
    <row r="186">
      <c r="C186" s="34"/>
      <c r="D186" s="35"/>
      <c r="E186" s="36"/>
      <c r="F186" s="37">
        <f t="shared" ref="F186:G186" si="52">SUM(F6:F184)</f>
        <v>14.875</v>
      </c>
      <c r="G186" s="37">
        <f t="shared" si="52"/>
        <v>4.520833333</v>
      </c>
      <c r="H186" s="38"/>
      <c r="I186" s="39"/>
      <c r="J186" s="83">
        <f t="shared" ref="J186:W186" si="53">SUM(J6:J185)</f>
        <v>1.958333333</v>
      </c>
      <c r="K186" s="84">
        <f t="shared" si="53"/>
        <v>1.673611111</v>
      </c>
      <c r="L186" s="84">
        <f t="shared" si="53"/>
        <v>1.798611111</v>
      </c>
      <c r="M186" s="84">
        <f t="shared" si="53"/>
        <v>2.506944444</v>
      </c>
      <c r="N186" s="84">
        <f t="shared" si="53"/>
        <v>1.645833333</v>
      </c>
      <c r="O186" s="84">
        <f t="shared" si="53"/>
        <v>0.625</v>
      </c>
      <c r="P186" s="84">
        <f t="shared" si="53"/>
        <v>2.020833333</v>
      </c>
      <c r="Q186" s="84">
        <f t="shared" si="53"/>
        <v>1.6875</v>
      </c>
      <c r="R186" s="84">
        <f t="shared" si="53"/>
        <v>0.2638888889</v>
      </c>
      <c r="S186" s="84">
        <f t="shared" si="53"/>
        <v>0.2638888889</v>
      </c>
      <c r="T186" s="84">
        <f t="shared" si="53"/>
        <v>0.2638888889</v>
      </c>
      <c r="U186" s="84">
        <f t="shared" si="53"/>
        <v>0.0625</v>
      </c>
      <c r="V186" s="84">
        <f t="shared" si="53"/>
        <v>0.0625</v>
      </c>
      <c r="W186" s="85">
        <f t="shared" si="53"/>
        <v>14.83333333</v>
      </c>
    </row>
    <row r="187">
      <c r="D187" s="4"/>
      <c r="F187" s="56"/>
      <c r="G187" s="56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</row>
    <row r="188">
      <c r="D188" s="4"/>
      <c r="F188" s="56"/>
      <c r="G188" s="56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</row>
    <row r="189">
      <c r="D189" s="4"/>
      <c r="F189" s="56"/>
      <c r="G189" s="56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</row>
    <row r="190">
      <c r="D190" s="4"/>
      <c r="F190" s="56"/>
      <c r="G190" s="56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</row>
    <row r="191">
      <c r="D191" s="4"/>
      <c r="F191" s="56"/>
      <c r="G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</row>
    <row r="192">
      <c r="D192" s="4"/>
      <c r="F192" s="56"/>
      <c r="G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</row>
    <row r="193">
      <c r="D193" s="4"/>
      <c r="F193" s="56"/>
      <c r="G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</row>
    <row r="194">
      <c r="D194" s="4"/>
      <c r="F194" s="56"/>
      <c r="G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</row>
    <row r="195">
      <c r="D195" s="4"/>
      <c r="F195" s="56"/>
      <c r="G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</row>
    <row r="196">
      <c r="D196" s="4"/>
      <c r="F196" s="56"/>
      <c r="G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</row>
    <row r="197">
      <c r="D197" s="4"/>
      <c r="F197" s="56"/>
      <c r="G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</row>
    <row r="198">
      <c r="D198" s="4"/>
      <c r="F198" s="56"/>
      <c r="G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</row>
    <row r="199">
      <c r="D199" s="4"/>
      <c r="F199" s="56"/>
      <c r="G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</row>
    <row r="200">
      <c r="D200" s="4"/>
      <c r="F200" s="56"/>
      <c r="G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</row>
    <row r="201">
      <c r="D201" s="4"/>
      <c r="F201" s="56"/>
      <c r="G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</row>
    <row r="202">
      <c r="D202" s="4"/>
      <c r="F202" s="56"/>
      <c r="G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</row>
    <row r="203">
      <c r="D203" s="4"/>
      <c r="F203" s="56"/>
      <c r="G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</row>
    <row r="204">
      <c r="D204" s="4"/>
      <c r="F204" s="56"/>
      <c r="G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</row>
    <row r="205">
      <c r="D205" s="4"/>
      <c r="F205" s="56"/>
      <c r="G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</row>
    <row r="206">
      <c r="D206" s="4"/>
      <c r="F206" s="56"/>
      <c r="G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</row>
    <row r="207">
      <c r="D207" s="4"/>
      <c r="F207" s="56"/>
      <c r="G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</row>
    <row r="208">
      <c r="D208" s="4"/>
      <c r="F208" s="56"/>
      <c r="G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</row>
    <row r="209">
      <c r="D209" s="4"/>
      <c r="F209" s="56"/>
      <c r="G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</row>
    <row r="210">
      <c r="D210" s="4"/>
      <c r="F210" s="56"/>
      <c r="G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</row>
    <row r="211">
      <c r="D211" s="4"/>
      <c r="F211" s="56"/>
      <c r="G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</row>
    <row r="212">
      <c r="D212" s="4"/>
      <c r="F212" s="56"/>
      <c r="G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</row>
    <row r="213">
      <c r="D213" s="4"/>
      <c r="F213" s="56"/>
      <c r="G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</row>
    <row r="214">
      <c r="D214" s="4"/>
      <c r="F214" s="56"/>
      <c r="G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</row>
    <row r="215">
      <c r="D215" s="4"/>
      <c r="F215" s="56"/>
      <c r="G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</row>
    <row r="216">
      <c r="D216" s="4"/>
      <c r="F216" s="56"/>
      <c r="G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</row>
    <row r="217">
      <c r="D217" s="4"/>
      <c r="F217" s="56"/>
      <c r="G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</row>
    <row r="218">
      <c r="D218" s="4"/>
      <c r="F218" s="56"/>
      <c r="G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</row>
    <row r="219">
      <c r="D219" s="4"/>
      <c r="F219" s="56"/>
      <c r="G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</row>
    <row r="220">
      <c r="D220" s="4"/>
      <c r="F220" s="56"/>
      <c r="G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</row>
    <row r="221">
      <c r="D221" s="4"/>
      <c r="F221" s="56"/>
      <c r="G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</row>
    <row r="222">
      <c r="D222" s="4"/>
      <c r="F222" s="56"/>
      <c r="G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</row>
    <row r="223">
      <c r="D223" s="4"/>
      <c r="F223" s="56"/>
      <c r="G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</row>
    <row r="224">
      <c r="D224" s="4"/>
      <c r="F224" s="56"/>
      <c r="G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</row>
    <row r="225">
      <c r="D225" s="4"/>
      <c r="F225" s="56"/>
      <c r="G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</row>
    <row r="226">
      <c r="D226" s="4"/>
      <c r="F226" s="56"/>
      <c r="G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</row>
    <row r="227">
      <c r="D227" s="4"/>
      <c r="F227" s="56"/>
      <c r="G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</row>
    <row r="228">
      <c r="D228" s="4"/>
      <c r="F228" s="56"/>
      <c r="G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</row>
    <row r="229">
      <c r="D229" s="4"/>
      <c r="F229" s="56"/>
      <c r="G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</row>
    <row r="230">
      <c r="D230" s="4"/>
      <c r="F230" s="56"/>
      <c r="G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</row>
    <row r="231">
      <c r="D231" s="4"/>
      <c r="F231" s="56"/>
      <c r="G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</row>
    <row r="232">
      <c r="D232" s="4"/>
      <c r="F232" s="56"/>
      <c r="G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</row>
    <row r="233">
      <c r="D233" s="4"/>
      <c r="F233" s="56"/>
      <c r="G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</row>
    <row r="234">
      <c r="D234" s="4"/>
      <c r="F234" s="56"/>
      <c r="G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</row>
    <row r="235">
      <c r="D235" s="4"/>
      <c r="F235" s="56"/>
      <c r="G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</row>
    <row r="236">
      <c r="D236" s="4"/>
      <c r="F236" s="56"/>
      <c r="G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</row>
    <row r="237">
      <c r="D237" s="4"/>
      <c r="F237" s="56"/>
      <c r="G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</row>
    <row r="238">
      <c r="D238" s="4"/>
      <c r="F238" s="56"/>
      <c r="G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</row>
    <row r="239">
      <c r="D239" s="4"/>
      <c r="F239" s="56"/>
      <c r="G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</row>
    <row r="240">
      <c r="D240" s="4"/>
      <c r="F240" s="56"/>
      <c r="G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</row>
    <row r="241">
      <c r="D241" s="4"/>
      <c r="F241" s="56"/>
      <c r="G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</row>
    <row r="242">
      <c r="D242" s="4"/>
      <c r="F242" s="56"/>
      <c r="G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</row>
    <row r="243">
      <c r="D243" s="4"/>
      <c r="F243" s="56"/>
      <c r="G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</row>
    <row r="244">
      <c r="D244" s="4"/>
      <c r="F244" s="56"/>
      <c r="G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</row>
    <row r="245">
      <c r="D245" s="4"/>
      <c r="F245" s="56"/>
      <c r="G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</row>
    <row r="246">
      <c r="D246" s="4"/>
      <c r="F246" s="56"/>
      <c r="G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</row>
    <row r="247">
      <c r="D247" s="4"/>
      <c r="F247" s="56"/>
      <c r="G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</row>
    <row r="248">
      <c r="D248" s="4"/>
      <c r="F248" s="56"/>
      <c r="G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</row>
    <row r="249">
      <c r="D249" s="4"/>
      <c r="F249" s="56"/>
      <c r="G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</row>
    <row r="250">
      <c r="D250" s="4"/>
      <c r="F250" s="56"/>
      <c r="G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</row>
    <row r="251">
      <c r="D251" s="4"/>
      <c r="F251" s="56"/>
      <c r="G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</row>
    <row r="252">
      <c r="D252" s="4"/>
      <c r="F252" s="56"/>
      <c r="G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</row>
    <row r="253">
      <c r="D253" s="4"/>
      <c r="F253" s="56"/>
      <c r="G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</row>
    <row r="254">
      <c r="D254" s="4"/>
      <c r="F254" s="56"/>
      <c r="G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</row>
    <row r="255">
      <c r="D255" s="4"/>
      <c r="F255" s="56"/>
      <c r="G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</row>
    <row r="256">
      <c r="D256" s="4"/>
      <c r="F256" s="56"/>
      <c r="G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</row>
    <row r="257">
      <c r="D257" s="4"/>
      <c r="F257" s="56"/>
      <c r="G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</row>
    <row r="258">
      <c r="D258" s="4"/>
      <c r="F258" s="56"/>
      <c r="G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</row>
    <row r="259">
      <c r="D259" s="4"/>
      <c r="F259" s="56"/>
      <c r="G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</row>
    <row r="260">
      <c r="D260" s="4"/>
      <c r="F260" s="56"/>
      <c r="G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</row>
    <row r="261">
      <c r="D261" s="4"/>
      <c r="F261" s="56"/>
      <c r="G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</row>
    <row r="262">
      <c r="D262" s="4"/>
      <c r="F262" s="56"/>
      <c r="G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</row>
    <row r="263">
      <c r="D263" s="4"/>
      <c r="F263" s="56"/>
      <c r="G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</row>
    <row r="264">
      <c r="D264" s="4"/>
      <c r="F264" s="56"/>
      <c r="G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</row>
    <row r="265">
      <c r="D265" s="4"/>
      <c r="F265" s="56"/>
      <c r="G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</row>
    <row r="266">
      <c r="D266" s="4"/>
      <c r="F266" s="56"/>
      <c r="G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</row>
    <row r="267">
      <c r="D267" s="4"/>
      <c r="F267" s="56"/>
      <c r="G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</row>
    <row r="268">
      <c r="D268" s="4"/>
      <c r="F268" s="56"/>
      <c r="G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</row>
    <row r="269">
      <c r="D269" s="4"/>
      <c r="F269" s="56"/>
      <c r="G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</row>
    <row r="270">
      <c r="D270" s="4"/>
      <c r="F270" s="56"/>
      <c r="G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</row>
    <row r="271">
      <c r="D271" s="4"/>
      <c r="F271" s="56"/>
      <c r="G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</row>
    <row r="272">
      <c r="D272" s="4"/>
      <c r="F272" s="56"/>
      <c r="G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</row>
    <row r="273">
      <c r="D273" s="4"/>
      <c r="F273" s="56"/>
      <c r="G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</row>
    <row r="274">
      <c r="D274" s="4"/>
      <c r="F274" s="56"/>
      <c r="G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</row>
    <row r="275">
      <c r="D275" s="4"/>
      <c r="F275" s="56"/>
      <c r="G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</row>
    <row r="276">
      <c r="D276" s="4"/>
      <c r="F276" s="56"/>
      <c r="G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</row>
    <row r="277">
      <c r="D277" s="4"/>
      <c r="F277" s="56"/>
      <c r="G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</row>
    <row r="278">
      <c r="D278" s="4"/>
      <c r="F278" s="56"/>
      <c r="G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</row>
    <row r="279">
      <c r="D279" s="4"/>
      <c r="F279" s="56"/>
      <c r="G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</row>
    <row r="280">
      <c r="D280" s="4"/>
      <c r="F280" s="56"/>
      <c r="G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</row>
    <row r="281">
      <c r="D281" s="4"/>
      <c r="F281" s="56"/>
      <c r="G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</row>
    <row r="282">
      <c r="D282" s="4"/>
      <c r="F282" s="56"/>
      <c r="G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</row>
    <row r="283">
      <c r="D283" s="4"/>
      <c r="F283" s="56"/>
      <c r="G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</row>
    <row r="284">
      <c r="D284" s="4"/>
      <c r="F284" s="56"/>
      <c r="G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</row>
    <row r="285">
      <c r="D285" s="4"/>
      <c r="F285" s="56"/>
      <c r="G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</row>
    <row r="286">
      <c r="D286" s="4"/>
      <c r="F286" s="56"/>
      <c r="G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</row>
    <row r="287">
      <c r="D287" s="4"/>
      <c r="F287" s="56"/>
      <c r="G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</row>
    <row r="288">
      <c r="D288" s="4"/>
      <c r="F288" s="56"/>
      <c r="G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</row>
    <row r="289">
      <c r="D289" s="4"/>
      <c r="F289" s="56"/>
      <c r="G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</row>
    <row r="290">
      <c r="D290" s="4"/>
      <c r="F290" s="56"/>
      <c r="G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</row>
    <row r="291">
      <c r="D291" s="4"/>
      <c r="F291" s="56"/>
      <c r="G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</row>
    <row r="292">
      <c r="D292" s="4"/>
      <c r="F292" s="56"/>
      <c r="G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</row>
    <row r="293">
      <c r="D293" s="4"/>
      <c r="F293" s="56"/>
      <c r="G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</row>
    <row r="294">
      <c r="D294" s="4"/>
      <c r="F294" s="56"/>
      <c r="G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</row>
    <row r="295">
      <c r="D295" s="4"/>
      <c r="F295" s="56"/>
      <c r="G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</row>
    <row r="296">
      <c r="D296" s="4"/>
      <c r="F296" s="56"/>
      <c r="G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</row>
    <row r="297">
      <c r="D297" s="4"/>
      <c r="F297" s="56"/>
      <c r="G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</row>
    <row r="298">
      <c r="D298" s="4"/>
      <c r="F298" s="56"/>
      <c r="G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</row>
    <row r="299">
      <c r="D299" s="4"/>
      <c r="F299" s="56"/>
      <c r="G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</row>
    <row r="300">
      <c r="D300" s="4"/>
      <c r="F300" s="56"/>
      <c r="G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</row>
    <row r="301">
      <c r="D301" s="4"/>
      <c r="F301" s="56"/>
      <c r="G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</row>
    <row r="302">
      <c r="D302" s="4"/>
      <c r="F302" s="56"/>
      <c r="G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</row>
    <row r="303">
      <c r="D303" s="4"/>
      <c r="F303" s="56"/>
      <c r="G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</row>
    <row r="304">
      <c r="D304" s="4"/>
      <c r="F304" s="56"/>
      <c r="G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</row>
    <row r="305">
      <c r="D305" s="4"/>
      <c r="F305" s="56"/>
      <c r="G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</row>
    <row r="306">
      <c r="D306" s="4"/>
      <c r="F306" s="56"/>
      <c r="G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</row>
    <row r="307">
      <c r="D307" s="4"/>
      <c r="F307" s="56"/>
      <c r="G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</row>
    <row r="308">
      <c r="D308" s="4"/>
      <c r="F308" s="56"/>
      <c r="G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</row>
    <row r="309">
      <c r="D309" s="4"/>
      <c r="F309" s="56"/>
      <c r="G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</row>
    <row r="310">
      <c r="D310" s="4"/>
      <c r="F310" s="56"/>
      <c r="G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</row>
    <row r="311">
      <c r="D311" s="4"/>
      <c r="F311" s="56"/>
      <c r="G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</row>
    <row r="312">
      <c r="D312" s="4"/>
      <c r="F312" s="56"/>
      <c r="G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</row>
    <row r="313">
      <c r="D313" s="4"/>
      <c r="F313" s="56"/>
      <c r="G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</row>
    <row r="314">
      <c r="D314" s="4"/>
      <c r="F314" s="56"/>
      <c r="G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</row>
    <row r="315">
      <c r="D315" s="4"/>
      <c r="F315" s="56"/>
      <c r="G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</row>
    <row r="316">
      <c r="D316" s="4"/>
      <c r="F316" s="56"/>
      <c r="G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</row>
    <row r="317">
      <c r="D317" s="4"/>
      <c r="F317" s="56"/>
      <c r="G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</row>
    <row r="318">
      <c r="D318" s="4"/>
      <c r="F318" s="56"/>
      <c r="G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</row>
    <row r="319">
      <c r="D319" s="4"/>
      <c r="F319" s="56"/>
      <c r="G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</row>
    <row r="320">
      <c r="D320" s="4"/>
      <c r="F320" s="56"/>
      <c r="G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</row>
    <row r="321">
      <c r="D321" s="4"/>
      <c r="F321" s="56"/>
      <c r="G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</row>
    <row r="322">
      <c r="D322" s="4"/>
      <c r="F322" s="56"/>
      <c r="G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</row>
    <row r="323">
      <c r="D323" s="4"/>
      <c r="F323" s="56"/>
      <c r="G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</row>
    <row r="324">
      <c r="D324" s="4"/>
      <c r="F324" s="56"/>
      <c r="G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</row>
    <row r="325">
      <c r="D325" s="4"/>
      <c r="F325" s="56"/>
      <c r="G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</row>
    <row r="326">
      <c r="D326" s="4"/>
      <c r="F326" s="56"/>
      <c r="G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</row>
    <row r="327">
      <c r="D327" s="4"/>
      <c r="F327" s="56"/>
      <c r="G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</row>
    <row r="328">
      <c r="D328" s="4"/>
      <c r="F328" s="56"/>
      <c r="G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</row>
    <row r="329">
      <c r="D329" s="4"/>
      <c r="F329" s="56"/>
      <c r="G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</row>
    <row r="330">
      <c r="D330" s="4"/>
      <c r="F330" s="56"/>
      <c r="G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</row>
    <row r="331">
      <c r="D331" s="4"/>
      <c r="F331" s="56"/>
      <c r="G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</row>
    <row r="332">
      <c r="D332" s="4"/>
      <c r="F332" s="56"/>
      <c r="G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</row>
    <row r="333">
      <c r="D333" s="4"/>
      <c r="F333" s="56"/>
      <c r="G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</row>
    <row r="334">
      <c r="D334" s="4"/>
      <c r="F334" s="56"/>
      <c r="G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</row>
    <row r="335">
      <c r="D335" s="4"/>
      <c r="F335" s="56"/>
      <c r="G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</row>
    <row r="336">
      <c r="D336" s="4"/>
      <c r="F336" s="56"/>
      <c r="G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</row>
    <row r="337">
      <c r="D337" s="4"/>
      <c r="F337" s="56"/>
      <c r="G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</row>
    <row r="338">
      <c r="D338" s="4"/>
      <c r="F338" s="56"/>
      <c r="G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</row>
    <row r="339">
      <c r="D339" s="4"/>
      <c r="F339" s="56"/>
      <c r="G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</row>
    <row r="340">
      <c r="D340" s="4"/>
      <c r="F340" s="56"/>
      <c r="G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</row>
    <row r="341">
      <c r="D341" s="4"/>
      <c r="F341" s="56"/>
      <c r="G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</row>
    <row r="342">
      <c r="D342" s="4"/>
      <c r="F342" s="56"/>
      <c r="G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</row>
    <row r="343">
      <c r="D343" s="4"/>
      <c r="F343" s="56"/>
      <c r="G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</row>
    <row r="344">
      <c r="D344" s="4"/>
      <c r="F344" s="56"/>
      <c r="G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</row>
    <row r="345">
      <c r="D345" s="4"/>
      <c r="F345" s="56"/>
      <c r="G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</row>
    <row r="346">
      <c r="D346" s="4"/>
      <c r="F346" s="56"/>
      <c r="G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</row>
    <row r="347">
      <c r="D347" s="4"/>
      <c r="F347" s="56"/>
      <c r="G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</row>
    <row r="348">
      <c r="D348" s="4"/>
      <c r="F348" s="56"/>
      <c r="G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</row>
    <row r="349">
      <c r="D349" s="4"/>
      <c r="F349" s="56"/>
      <c r="G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</row>
    <row r="350">
      <c r="D350" s="4"/>
      <c r="F350" s="56"/>
      <c r="G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</row>
    <row r="351">
      <c r="D351" s="4"/>
      <c r="F351" s="56"/>
      <c r="G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</row>
    <row r="352">
      <c r="D352" s="4"/>
      <c r="F352" s="56"/>
      <c r="G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</row>
    <row r="353">
      <c r="D353" s="4"/>
      <c r="F353" s="56"/>
      <c r="G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</row>
    <row r="354">
      <c r="D354" s="4"/>
      <c r="F354" s="56"/>
      <c r="G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</row>
    <row r="355">
      <c r="D355" s="4"/>
      <c r="F355" s="56"/>
      <c r="G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</row>
    <row r="356">
      <c r="D356" s="4"/>
      <c r="F356" s="56"/>
      <c r="G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</row>
    <row r="357">
      <c r="D357" s="4"/>
      <c r="F357" s="56"/>
      <c r="G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</row>
    <row r="358">
      <c r="D358" s="4"/>
      <c r="F358" s="56"/>
      <c r="G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</row>
    <row r="359">
      <c r="D359" s="4"/>
      <c r="F359" s="56"/>
      <c r="G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</row>
    <row r="360">
      <c r="D360" s="4"/>
      <c r="F360" s="56"/>
      <c r="G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</row>
    <row r="361">
      <c r="D361" s="4"/>
      <c r="F361" s="56"/>
      <c r="G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</row>
    <row r="362">
      <c r="D362" s="4"/>
      <c r="F362" s="56"/>
      <c r="G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</row>
    <row r="363">
      <c r="D363" s="4"/>
      <c r="F363" s="56"/>
      <c r="G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</row>
    <row r="364">
      <c r="D364" s="4"/>
      <c r="F364" s="56"/>
      <c r="G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</row>
    <row r="365">
      <c r="D365" s="4"/>
      <c r="F365" s="56"/>
      <c r="G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</row>
    <row r="366">
      <c r="D366" s="4"/>
      <c r="F366" s="56"/>
      <c r="G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</row>
    <row r="367">
      <c r="D367" s="4"/>
      <c r="F367" s="56"/>
      <c r="G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</row>
    <row r="368">
      <c r="D368" s="4"/>
      <c r="F368" s="56"/>
      <c r="G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</row>
    <row r="369">
      <c r="D369" s="4"/>
      <c r="F369" s="56"/>
      <c r="G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</row>
    <row r="370">
      <c r="D370" s="4"/>
      <c r="F370" s="56"/>
      <c r="G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</row>
    <row r="371">
      <c r="D371" s="4"/>
      <c r="F371" s="56"/>
      <c r="G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</row>
    <row r="372">
      <c r="D372" s="4"/>
      <c r="F372" s="56"/>
      <c r="G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</row>
    <row r="373">
      <c r="D373" s="4"/>
      <c r="F373" s="56"/>
      <c r="G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</row>
    <row r="374">
      <c r="D374" s="4"/>
      <c r="F374" s="56"/>
      <c r="G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</row>
    <row r="375">
      <c r="D375" s="4"/>
      <c r="F375" s="56"/>
      <c r="G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</row>
    <row r="376">
      <c r="D376" s="4"/>
      <c r="F376" s="56"/>
      <c r="G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</row>
    <row r="377">
      <c r="D377" s="4"/>
      <c r="F377" s="56"/>
      <c r="G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</row>
    <row r="378">
      <c r="D378" s="4"/>
      <c r="F378" s="56"/>
      <c r="G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</row>
    <row r="379">
      <c r="D379" s="4"/>
      <c r="F379" s="56"/>
      <c r="G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</row>
    <row r="380">
      <c r="D380" s="4"/>
      <c r="F380" s="56"/>
      <c r="G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</row>
    <row r="381">
      <c r="D381" s="4"/>
      <c r="F381" s="56"/>
      <c r="G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</row>
    <row r="382">
      <c r="D382" s="4"/>
      <c r="F382" s="56"/>
      <c r="G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</row>
    <row r="383">
      <c r="D383" s="4"/>
      <c r="F383" s="56"/>
      <c r="G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</row>
    <row r="384">
      <c r="D384" s="4"/>
      <c r="F384" s="56"/>
      <c r="G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</row>
    <row r="385">
      <c r="D385" s="4"/>
      <c r="F385" s="56"/>
      <c r="G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</row>
    <row r="386">
      <c r="D386" s="4"/>
      <c r="F386" s="56"/>
      <c r="G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</row>
    <row r="387">
      <c r="D387" s="4"/>
      <c r="F387" s="56"/>
      <c r="G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</row>
    <row r="388">
      <c r="D388" s="4"/>
      <c r="F388" s="56"/>
      <c r="G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</row>
    <row r="389">
      <c r="D389" s="4"/>
      <c r="F389" s="56"/>
      <c r="G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</row>
    <row r="390">
      <c r="D390" s="4"/>
      <c r="F390" s="56"/>
      <c r="G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</row>
    <row r="391">
      <c r="D391" s="4"/>
      <c r="F391" s="56"/>
      <c r="G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</row>
    <row r="392">
      <c r="D392" s="4"/>
      <c r="F392" s="56"/>
      <c r="G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</row>
    <row r="393">
      <c r="D393" s="4"/>
      <c r="F393" s="56"/>
      <c r="G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</row>
    <row r="394">
      <c r="D394" s="4"/>
      <c r="F394" s="56"/>
      <c r="G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</row>
    <row r="395">
      <c r="D395" s="4"/>
      <c r="F395" s="56"/>
      <c r="G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</row>
    <row r="396">
      <c r="D396" s="4"/>
      <c r="F396" s="56"/>
      <c r="G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</row>
    <row r="397">
      <c r="D397" s="4"/>
      <c r="F397" s="56"/>
      <c r="G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</row>
    <row r="398">
      <c r="D398" s="4"/>
      <c r="F398" s="56"/>
      <c r="G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</row>
    <row r="399">
      <c r="D399" s="4"/>
      <c r="F399" s="56"/>
      <c r="G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</row>
    <row r="400">
      <c r="D400" s="4"/>
      <c r="F400" s="56"/>
      <c r="G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</row>
    <row r="401">
      <c r="D401" s="4"/>
      <c r="F401" s="56"/>
      <c r="G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</row>
    <row r="402">
      <c r="D402" s="4"/>
      <c r="F402" s="56"/>
      <c r="G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</row>
    <row r="403">
      <c r="D403" s="4"/>
      <c r="F403" s="56"/>
      <c r="G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</row>
    <row r="404">
      <c r="D404" s="4"/>
      <c r="F404" s="56"/>
      <c r="G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</row>
    <row r="405">
      <c r="D405" s="4"/>
      <c r="F405" s="56"/>
      <c r="G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</row>
    <row r="406">
      <c r="D406" s="4"/>
      <c r="F406" s="56"/>
      <c r="G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</row>
    <row r="407">
      <c r="D407" s="4"/>
      <c r="F407" s="56"/>
      <c r="G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</row>
    <row r="408">
      <c r="D408" s="4"/>
      <c r="F408" s="56"/>
      <c r="G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</row>
    <row r="409">
      <c r="D409" s="4"/>
      <c r="F409" s="56"/>
      <c r="G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</row>
    <row r="410">
      <c r="D410" s="4"/>
      <c r="F410" s="56"/>
      <c r="G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</row>
    <row r="411">
      <c r="D411" s="4"/>
      <c r="F411" s="56"/>
      <c r="G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</row>
    <row r="412">
      <c r="D412" s="4"/>
      <c r="F412" s="56"/>
      <c r="G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</row>
    <row r="413">
      <c r="D413" s="4"/>
      <c r="F413" s="56"/>
      <c r="G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</row>
    <row r="414">
      <c r="D414" s="4"/>
      <c r="F414" s="56"/>
      <c r="G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</row>
    <row r="415">
      <c r="D415" s="4"/>
      <c r="F415" s="56"/>
      <c r="G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</row>
    <row r="416">
      <c r="D416" s="4"/>
      <c r="F416" s="56"/>
      <c r="G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</row>
    <row r="417">
      <c r="D417" s="4"/>
      <c r="F417" s="56"/>
      <c r="G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</row>
    <row r="418">
      <c r="D418" s="4"/>
      <c r="F418" s="56"/>
      <c r="G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</row>
    <row r="419">
      <c r="D419" s="4"/>
      <c r="F419" s="56"/>
      <c r="G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</row>
    <row r="420">
      <c r="D420" s="4"/>
      <c r="F420" s="56"/>
      <c r="G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</row>
    <row r="421">
      <c r="D421" s="4"/>
      <c r="F421" s="56"/>
      <c r="G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</row>
    <row r="422">
      <c r="D422" s="4"/>
      <c r="F422" s="56"/>
      <c r="G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</row>
    <row r="423">
      <c r="D423" s="4"/>
      <c r="F423" s="56"/>
      <c r="G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</row>
    <row r="424">
      <c r="D424" s="4"/>
      <c r="F424" s="56"/>
      <c r="G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</row>
    <row r="425">
      <c r="D425" s="4"/>
      <c r="F425" s="56"/>
      <c r="G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</row>
    <row r="426">
      <c r="D426" s="4"/>
      <c r="F426" s="56"/>
      <c r="G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</row>
    <row r="427">
      <c r="D427" s="4"/>
      <c r="F427" s="56"/>
      <c r="G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</row>
    <row r="428">
      <c r="D428" s="4"/>
      <c r="F428" s="56"/>
      <c r="G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</row>
    <row r="429">
      <c r="D429" s="4"/>
      <c r="F429" s="56"/>
      <c r="G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</row>
    <row r="430">
      <c r="D430" s="4"/>
      <c r="F430" s="56"/>
      <c r="G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</row>
    <row r="431">
      <c r="D431" s="4"/>
      <c r="F431" s="56"/>
      <c r="G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</row>
    <row r="432">
      <c r="D432" s="4"/>
      <c r="F432" s="56"/>
      <c r="G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</row>
    <row r="433">
      <c r="D433" s="4"/>
      <c r="F433" s="56"/>
      <c r="G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</row>
    <row r="434">
      <c r="D434" s="4"/>
      <c r="F434" s="56"/>
      <c r="G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</row>
    <row r="435">
      <c r="D435" s="4"/>
      <c r="F435" s="56"/>
      <c r="G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</row>
    <row r="436">
      <c r="D436" s="4"/>
      <c r="F436" s="56"/>
      <c r="G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</row>
    <row r="437">
      <c r="D437" s="4"/>
      <c r="F437" s="56"/>
      <c r="G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</row>
    <row r="438">
      <c r="D438" s="4"/>
      <c r="F438" s="56"/>
      <c r="G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</row>
    <row r="439">
      <c r="D439" s="4"/>
      <c r="F439" s="56"/>
      <c r="G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</row>
    <row r="440">
      <c r="D440" s="4"/>
      <c r="F440" s="56"/>
      <c r="G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</row>
    <row r="441">
      <c r="D441" s="4"/>
      <c r="F441" s="56"/>
      <c r="G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</row>
    <row r="442">
      <c r="D442" s="4"/>
      <c r="F442" s="56"/>
      <c r="G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</row>
    <row r="443">
      <c r="D443" s="4"/>
      <c r="F443" s="56"/>
      <c r="G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</row>
    <row r="444">
      <c r="D444" s="4"/>
      <c r="F444" s="56"/>
      <c r="G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</row>
    <row r="445">
      <c r="D445" s="4"/>
      <c r="F445" s="56"/>
      <c r="G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</row>
    <row r="446">
      <c r="D446" s="4"/>
      <c r="F446" s="56"/>
      <c r="G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</row>
    <row r="447">
      <c r="D447" s="4"/>
      <c r="F447" s="56"/>
      <c r="G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</row>
    <row r="448">
      <c r="D448" s="4"/>
      <c r="F448" s="56"/>
      <c r="G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</row>
    <row r="449">
      <c r="D449" s="4"/>
      <c r="F449" s="56"/>
      <c r="G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</row>
    <row r="450">
      <c r="D450" s="4"/>
      <c r="F450" s="56"/>
      <c r="G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</row>
    <row r="451">
      <c r="D451" s="4"/>
      <c r="F451" s="56"/>
      <c r="G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</row>
    <row r="452">
      <c r="D452" s="4"/>
      <c r="F452" s="56"/>
      <c r="G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</row>
    <row r="453">
      <c r="D453" s="4"/>
      <c r="F453" s="56"/>
      <c r="G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</row>
    <row r="454">
      <c r="D454" s="4"/>
      <c r="F454" s="56"/>
      <c r="G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</row>
    <row r="455">
      <c r="D455" s="4"/>
      <c r="F455" s="56"/>
      <c r="G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</row>
    <row r="456">
      <c r="D456" s="4"/>
      <c r="F456" s="56"/>
      <c r="G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</row>
    <row r="457">
      <c r="D457" s="4"/>
      <c r="F457" s="56"/>
      <c r="G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</row>
    <row r="458">
      <c r="D458" s="4"/>
      <c r="F458" s="56"/>
      <c r="G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</row>
    <row r="459">
      <c r="D459" s="4"/>
      <c r="F459" s="56"/>
      <c r="G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</row>
    <row r="460">
      <c r="D460" s="4"/>
      <c r="F460" s="56"/>
      <c r="G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</row>
    <row r="461">
      <c r="D461" s="4"/>
      <c r="F461" s="56"/>
      <c r="G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</row>
    <row r="462">
      <c r="D462" s="4"/>
      <c r="F462" s="56"/>
      <c r="G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</row>
    <row r="463">
      <c r="D463" s="4"/>
      <c r="F463" s="56"/>
      <c r="G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</row>
    <row r="464">
      <c r="D464" s="4"/>
      <c r="F464" s="56"/>
      <c r="G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</row>
    <row r="465">
      <c r="D465" s="4"/>
      <c r="F465" s="56"/>
      <c r="G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</row>
    <row r="466">
      <c r="D466" s="4"/>
      <c r="F466" s="56"/>
      <c r="G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</row>
    <row r="467">
      <c r="D467" s="4"/>
      <c r="F467" s="56"/>
      <c r="G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</row>
    <row r="468">
      <c r="D468" s="4"/>
      <c r="F468" s="56"/>
      <c r="G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</row>
    <row r="469">
      <c r="D469" s="4"/>
      <c r="F469" s="56"/>
      <c r="G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</row>
    <row r="470">
      <c r="D470" s="4"/>
      <c r="F470" s="56"/>
      <c r="G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</row>
    <row r="471">
      <c r="D471" s="4"/>
      <c r="F471" s="56"/>
      <c r="G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</row>
    <row r="472">
      <c r="D472" s="4"/>
      <c r="F472" s="56"/>
      <c r="G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</row>
    <row r="473">
      <c r="D473" s="4"/>
      <c r="F473" s="56"/>
      <c r="G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</row>
    <row r="474">
      <c r="D474" s="4"/>
      <c r="F474" s="56"/>
      <c r="G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</row>
    <row r="475">
      <c r="D475" s="4"/>
      <c r="F475" s="56"/>
      <c r="G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</row>
    <row r="476">
      <c r="D476" s="4"/>
      <c r="F476" s="56"/>
      <c r="G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</row>
    <row r="477">
      <c r="D477" s="4"/>
      <c r="F477" s="56"/>
      <c r="G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</row>
    <row r="478">
      <c r="D478" s="4"/>
      <c r="F478" s="56"/>
      <c r="G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</row>
    <row r="479">
      <c r="D479" s="4"/>
      <c r="F479" s="56"/>
      <c r="G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</row>
    <row r="480">
      <c r="D480" s="4"/>
      <c r="F480" s="56"/>
      <c r="G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</row>
    <row r="481">
      <c r="D481" s="4"/>
      <c r="F481" s="56"/>
      <c r="G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</row>
    <row r="482">
      <c r="D482" s="4"/>
      <c r="F482" s="56"/>
      <c r="G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</row>
    <row r="483">
      <c r="D483" s="4"/>
      <c r="F483" s="56"/>
      <c r="G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</row>
    <row r="484">
      <c r="D484" s="4"/>
      <c r="F484" s="56"/>
      <c r="G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</row>
    <row r="485">
      <c r="D485" s="4"/>
      <c r="F485" s="56"/>
      <c r="G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</row>
    <row r="486">
      <c r="D486" s="4"/>
      <c r="F486" s="56"/>
      <c r="G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</row>
    <row r="487">
      <c r="D487" s="4"/>
      <c r="F487" s="56"/>
      <c r="G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</row>
    <row r="488">
      <c r="D488" s="4"/>
      <c r="F488" s="56"/>
      <c r="G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</row>
    <row r="489">
      <c r="D489" s="4"/>
      <c r="F489" s="56"/>
      <c r="G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</row>
    <row r="490">
      <c r="D490" s="4"/>
      <c r="F490" s="56"/>
      <c r="G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</row>
    <row r="491">
      <c r="D491" s="4"/>
      <c r="F491" s="56"/>
      <c r="G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</row>
    <row r="492">
      <c r="D492" s="4"/>
      <c r="F492" s="56"/>
      <c r="G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</row>
    <row r="493">
      <c r="D493" s="4"/>
      <c r="F493" s="56"/>
      <c r="G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</row>
    <row r="494">
      <c r="D494" s="4"/>
      <c r="F494" s="56"/>
      <c r="G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</row>
    <row r="495">
      <c r="D495" s="4"/>
      <c r="F495" s="56"/>
      <c r="G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</row>
    <row r="496">
      <c r="D496" s="4"/>
      <c r="F496" s="56"/>
      <c r="G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</row>
    <row r="497">
      <c r="D497" s="4"/>
      <c r="F497" s="56"/>
      <c r="G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</row>
    <row r="498">
      <c r="D498" s="4"/>
      <c r="F498" s="56"/>
      <c r="G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</row>
    <row r="499">
      <c r="D499" s="4"/>
      <c r="F499" s="56"/>
      <c r="G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</row>
    <row r="500">
      <c r="D500" s="4"/>
      <c r="F500" s="56"/>
      <c r="G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</row>
    <row r="501">
      <c r="D501" s="4"/>
      <c r="F501" s="56"/>
      <c r="G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</row>
    <row r="502">
      <c r="D502" s="4"/>
      <c r="F502" s="56"/>
      <c r="G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</row>
    <row r="503">
      <c r="D503" s="4"/>
      <c r="F503" s="56"/>
      <c r="G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</row>
    <row r="504">
      <c r="D504" s="4"/>
      <c r="F504" s="56"/>
      <c r="G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</row>
    <row r="505">
      <c r="D505" s="4"/>
      <c r="F505" s="56"/>
      <c r="G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</row>
    <row r="506">
      <c r="D506" s="4"/>
      <c r="F506" s="56"/>
      <c r="G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</row>
    <row r="507">
      <c r="D507" s="4"/>
      <c r="F507" s="56"/>
      <c r="G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</row>
    <row r="508">
      <c r="D508" s="4"/>
      <c r="F508" s="56"/>
      <c r="G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</row>
    <row r="509">
      <c r="D509" s="4"/>
      <c r="F509" s="56"/>
      <c r="G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</row>
    <row r="510">
      <c r="D510" s="4"/>
      <c r="F510" s="56"/>
      <c r="G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</row>
    <row r="511">
      <c r="D511" s="4"/>
      <c r="F511" s="56"/>
      <c r="G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</row>
    <row r="512">
      <c r="D512" s="4"/>
      <c r="F512" s="56"/>
      <c r="G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</row>
    <row r="513">
      <c r="D513" s="4"/>
      <c r="F513" s="56"/>
      <c r="G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</row>
    <row r="514">
      <c r="D514" s="4"/>
      <c r="F514" s="56"/>
      <c r="G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</row>
    <row r="515">
      <c r="D515" s="4"/>
      <c r="F515" s="56"/>
      <c r="G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</row>
    <row r="516">
      <c r="D516" s="4"/>
      <c r="F516" s="56"/>
      <c r="G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</row>
    <row r="517">
      <c r="D517" s="4"/>
      <c r="F517" s="56"/>
      <c r="G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</row>
    <row r="518">
      <c r="D518" s="4"/>
      <c r="F518" s="56"/>
      <c r="G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</row>
    <row r="519">
      <c r="D519" s="4"/>
      <c r="F519" s="56"/>
      <c r="G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</row>
    <row r="520">
      <c r="D520" s="4"/>
      <c r="F520" s="56"/>
      <c r="G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</row>
    <row r="521">
      <c r="D521" s="4"/>
      <c r="F521" s="56"/>
      <c r="G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</row>
    <row r="522">
      <c r="D522" s="4"/>
      <c r="F522" s="56"/>
      <c r="G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</row>
    <row r="523">
      <c r="D523" s="4"/>
      <c r="F523" s="56"/>
      <c r="G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</row>
    <row r="524">
      <c r="D524" s="4"/>
      <c r="F524" s="56"/>
      <c r="G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</row>
    <row r="525">
      <c r="D525" s="4"/>
      <c r="F525" s="56"/>
      <c r="G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</row>
    <row r="526">
      <c r="D526" s="4"/>
      <c r="F526" s="56"/>
      <c r="G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</row>
    <row r="527">
      <c r="D527" s="4"/>
      <c r="F527" s="56"/>
      <c r="G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</row>
    <row r="528">
      <c r="D528" s="4"/>
      <c r="F528" s="56"/>
      <c r="G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</row>
    <row r="529">
      <c r="D529" s="4"/>
      <c r="F529" s="56"/>
      <c r="G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</row>
    <row r="530">
      <c r="D530" s="4"/>
      <c r="F530" s="56"/>
      <c r="G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</row>
    <row r="531">
      <c r="D531" s="4"/>
      <c r="F531" s="56"/>
      <c r="G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</row>
    <row r="532">
      <c r="D532" s="4"/>
      <c r="F532" s="56"/>
      <c r="G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</row>
    <row r="533">
      <c r="D533" s="4"/>
      <c r="F533" s="56"/>
      <c r="G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</row>
    <row r="534">
      <c r="D534" s="4"/>
      <c r="F534" s="56"/>
      <c r="G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</row>
    <row r="535">
      <c r="D535" s="4"/>
      <c r="F535" s="56"/>
      <c r="G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</row>
    <row r="536">
      <c r="D536" s="4"/>
      <c r="F536" s="56"/>
      <c r="G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</row>
    <row r="537">
      <c r="D537" s="4"/>
      <c r="F537" s="56"/>
      <c r="G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</row>
    <row r="538">
      <c r="D538" s="4"/>
      <c r="F538" s="56"/>
      <c r="G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</row>
    <row r="539">
      <c r="D539" s="4"/>
      <c r="F539" s="56"/>
      <c r="G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</row>
    <row r="540">
      <c r="D540" s="4"/>
      <c r="F540" s="56"/>
      <c r="G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</row>
    <row r="541">
      <c r="D541" s="4"/>
      <c r="F541" s="56"/>
      <c r="G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</row>
    <row r="542">
      <c r="D542" s="4"/>
      <c r="F542" s="56"/>
      <c r="G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</row>
    <row r="543">
      <c r="D543" s="4"/>
      <c r="F543" s="56"/>
      <c r="G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</row>
    <row r="544">
      <c r="D544" s="4"/>
      <c r="F544" s="56"/>
      <c r="G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</row>
    <row r="545">
      <c r="D545" s="4"/>
      <c r="F545" s="56"/>
      <c r="G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</row>
    <row r="546">
      <c r="D546" s="4"/>
      <c r="F546" s="56"/>
      <c r="G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</row>
    <row r="547">
      <c r="D547" s="4"/>
      <c r="F547" s="56"/>
      <c r="G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</row>
    <row r="548">
      <c r="D548" s="4"/>
      <c r="F548" s="56"/>
      <c r="G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</row>
    <row r="549">
      <c r="D549" s="4"/>
      <c r="F549" s="56"/>
      <c r="G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</row>
    <row r="550">
      <c r="D550" s="4"/>
      <c r="F550" s="56"/>
      <c r="G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</row>
    <row r="551">
      <c r="D551" s="4"/>
      <c r="F551" s="56"/>
      <c r="G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</row>
    <row r="552">
      <c r="D552" s="4"/>
      <c r="F552" s="56"/>
      <c r="G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</row>
    <row r="553">
      <c r="D553" s="4"/>
      <c r="F553" s="56"/>
      <c r="G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</row>
    <row r="554">
      <c r="D554" s="4"/>
      <c r="F554" s="56"/>
      <c r="G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</row>
    <row r="555">
      <c r="D555" s="4"/>
      <c r="F555" s="56"/>
      <c r="G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</row>
    <row r="556">
      <c r="D556" s="4"/>
      <c r="F556" s="56"/>
      <c r="G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</row>
    <row r="557">
      <c r="D557" s="4"/>
      <c r="F557" s="56"/>
      <c r="G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</row>
    <row r="558">
      <c r="D558" s="4"/>
      <c r="F558" s="56"/>
      <c r="G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</row>
    <row r="559">
      <c r="D559" s="4"/>
      <c r="F559" s="56"/>
      <c r="G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</row>
    <row r="560">
      <c r="D560" s="4"/>
      <c r="F560" s="56"/>
      <c r="G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</row>
    <row r="561">
      <c r="D561" s="4"/>
      <c r="F561" s="56"/>
      <c r="G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</row>
    <row r="562">
      <c r="D562" s="4"/>
      <c r="F562" s="56"/>
      <c r="G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</row>
    <row r="563">
      <c r="D563" s="4"/>
      <c r="F563" s="56"/>
      <c r="G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</row>
    <row r="564">
      <c r="D564" s="4"/>
      <c r="F564" s="56"/>
      <c r="G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</row>
    <row r="565">
      <c r="D565" s="4"/>
      <c r="F565" s="56"/>
      <c r="G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</row>
    <row r="566">
      <c r="D566" s="4"/>
      <c r="F566" s="56"/>
      <c r="G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</row>
    <row r="567">
      <c r="D567" s="4"/>
      <c r="F567" s="56"/>
      <c r="G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</row>
    <row r="568">
      <c r="D568" s="4"/>
      <c r="F568" s="56"/>
      <c r="G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</row>
    <row r="569">
      <c r="D569" s="4"/>
      <c r="F569" s="56"/>
      <c r="G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</row>
    <row r="570">
      <c r="D570" s="4"/>
      <c r="F570" s="56"/>
      <c r="G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</row>
    <row r="571">
      <c r="D571" s="4"/>
      <c r="F571" s="56"/>
      <c r="G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</row>
    <row r="572">
      <c r="D572" s="4"/>
      <c r="F572" s="56"/>
      <c r="G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</row>
    <row r="573">
      <c r="D573" s="4"/>
      <c r="F573" s="56"/>
      <c r="G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</row>
    <row r="574">
      <c r="D574" s="4"/>
      <c r="F574" s="56"/>
      <c r="G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</row>
    <row r="575">
      <c r="D575" s="4"/>
      <c r="F575" s="56"/>
      <c r="G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</row>
    <row r="576">
      <c r="D576" s="4"/>
      <c r="F576" s="56"/>
      <c r="G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</row>
    <row r="577">
      <c r="D577" s="4"/>
      <c r="F577" s="56"/>
      <c r="G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</row>
    <row r="578">
      <c r="D578" s="4"/>
      <c r="F578" s="56"/>
      <c r="G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</row>
    <row r="579">
      <c r="D579" s="4"/>
      <c r="F579" s="56"/>
      <c r="G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</row>
    <row r="580">
      <c r="D580" s="4"/>
      <c r="F580" s="56"/>
      <c r="G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</row>
    <row r="581">
      <c r="D581" s="4"/>
      <c r="F581" s="56"/>
      <c r="G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</row>
    <row r="582">
      <c r="D582" s="4"/>
      <c r="F582" s="56"/>
      <c r="G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</row>
    <row r="583">
      <c r="D583" s="4"/>
      <c r="F583" s="56"/>
      <c r="G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</row>
    <row r="584">
      <c r="D584" s="4"/>
      <c r="F584" s="56"/>
      <c r="G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</row>
    <row r="585">
      <c r="D585" s="4"/>
      <c r="F585" s="56"/>
      <c r="G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</row>
    <row r="586">
      <c r="D586" s="4"/>
      <c r="F586" s="56"/>
      <c r="G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</row>
    <row r="587">
      <c r="D587" s="4"/>
      <c r="F587" s="56"/>
      <c r="G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</row>
    <row r="588">
      <c r="D588" s="4"/>
      <c r="F588" s="56"/>
      <c r="G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</row>
    <row r="589">
      <c r="D589" s="4"/>
      <c r="F589" s="56"/>
      <c r="G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</row>
    <row r="590">
      <c r="D590" s="4"/>
      <c r="F590" s="56"/>
      <c r="G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</row>
    <row r="591">
      <c r="D591" s="4"/>
      <c r="F591" s="56"/>
      <c r="G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</row>
    <row r="592">
      <c r="D592" s="4"/>
      <c r="F592" s="56"/>
      <c r="G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</row>
    <row r="593">
      <c r="D593" s="4"/>
      <c r="F593" s="56"/>
      <c r="G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</row>
    <row r="594">
      <c r="D594" s="4"/>
      <c r="F594" s="56"/>
      <c r="G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</row>
    <row r="595">
      <c r="D595" s="4"/>
      <c r="F595" s="56"/>
      <c r="G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</row>
    <row r="596">
      <c r="D596" s="4"/>
      <c r="F596" s="56"/>
      <c r="G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</row>
    <row r="597">
      <c r="D597" s="4"/>
      <c r="F597" s="56"/>
      <c r="G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</row>
    <row r="598">
      <c r="D598" s="4"/>
      <c r="F598" s="56"/>
      <c r="G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</row>
    <row r="599">
      <c r="D599" s="4"/>
      <c r="F599" s="56"/>
      <c r="G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</row>
    <row r="600">
      <c r="D600" s="4"/>
      <c r="F600" s="56"/>
      <c r="G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</row>
    <row r="601">
      <c r="D601" s="4"/>
      <c r="F601" s="56"/>
      <c r="G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</row>
    <row r="602">
      <c r="D602" s="4"/>
      <c r="F602" s="56"/>
      <c r="G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</row>
    <row r="603">
      <c r="D603" s="4"/>
      <c r="F603" s="56"/>
      <c r="G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</row>
    <row r="604">
      <c r="D604" s="4"/>
      <c r="F604" s="56"/>
      <c r="G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</row>
    <row r="605">
      <c r="D605" s="4"/>
      <c r="F605" s="56"/>
      <c r="G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</row>
    <row r="606">
      <c r="D606" s="4"/>
      <c r="F606" s="56"/>
      <c r="G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</row>
    <row r="607">
      <c r="D607" s="4"/>
      <c r="F607" s="56"/>
      <c r="G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</row>
    <row r="608">
      <c r="D608" s="4"/>
      <c r="F608" s="56"/>
      <c r="G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</row>
    <row r="609">
      <c r="D609" s="4"/>
      <c r="F609" s="56"/>
      <c r="G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</row>
    <row r="610">
      <c r="D610" s="4"/>
      <c r="F610" s="56"/>
      <c r="G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</row>
    <row r="611">
      <c r="D611" s="4"/>
      <c r="F611" s="56"/>
      <c r="G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</row>
    <row r="612">
      <c r="D612" s="4"/>
      <c r="F612" s="56"/>
      <c r="G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</row>
    <row r="613">
      <c r="D613" s="4"/>
      <c r="F613" s="56"/>
      <c r="G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</row>
    <row r="614">
      <c r="D614" s="4"/>
      <c r="F614" s="56"/>
      <c r="G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</row>
    <row r="615">
      <c r="D615" s="4"/>
      <c r="F615" s="56"/>
      <c r="G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</row>
    <row r="616">
      <c r="D616" s="4"/>
      <c r="F616" s="56"/>
      <c r="G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</row>
    <row r="617">
      <c r="D617" s="4"/>
      <c r="F617" s="56"/>
      <c r="G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</row>
    <row r="618">
      <c r="D618" s="4"/>
      <c r="F618" s="56"/>
      <c r="G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</row>
    <row r="619">
      <c r="D619" s="4"/>
      <c r="F619" s="56"/>
      <c r="G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</row>
    <row r="620">
      <c r="D620" s="4"/>
      <c r="F620" s="56"/>
      <c r="G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</row>
    <row r="621">
      <c r="D621" s="4"/>
      <c r="F621" s="56"/>
      <c r="G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</row>
    <row r="622">
      <c r="D622" s="4"/>
      <c r="F622" s="56"/>
      <c r="G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</row>
    <row r="623">
      <c r="D623" s="4"/>
      <c r="F623" s="56"/>
      <c r="G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</row>
    <row r="624">
      <c r="D624" s="4"/>
      <c r="F624" s="56"/>
      <c r="G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</row>
    <row r="625">
      <c r="D625" s="4"/>
      <c r="F625" s="56"/>
      <c r="G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</row>
    <row r="626">
      <c r="D626" s="4"/>
      <c r="F626" s="56"/>
      <c r="G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</row>
    <row r="627">
      <c r="D627" s="4"/>
      <c r="F627" s="56"/>
      <c r="G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</row>
    <row r="628">
      <c r="D628" s="4"/>
      <c r="F628" s="56"/>
      <c r="G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</row>
    <row r="629">
      <c r="D629" s="4"/>
      <c r="F629" s="56"/>
      <c r="G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</row>
    <row r="630">
      <c r="D630" s="4"/>
      <c r="F630" s="56"/>
      <c r="G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</row>
    <row r="631">
      <c r="D631" s="4"/>
      <c r="F631" s="56"/>
      <c r="G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</row>
    <row r="632">
      <c r="D632" s="4"/>
      <c r="F632" s="56"/>
      <c r="G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</row>
    <row r="633">
      <c r="D633" s="4"/>
      <c r="F633" s="56"/>
      <c r="G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</row>
    <row r="634">
      <c r="D634" s="4"/>
      <c r="F634" s="56"/>
      <c r="G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</row>
    <row r="635">
      <c r="D635" s="4"/>
      <c r="F635" s="56"/>
      <c r="G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</row>
    <row r="636">
      <c r="D636" s="4"/>
      <c r="F636" s="56"/>
      <c r="G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</row>
    <row r="637">
      <c r="D637" s="4"/>
      <c r="F637" s="56"/>
      <c r="G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</row>
    <row r="638">
      <c r="D638" s="4"/>
      <c r="F638" s="56"/>
      <c r="G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</row>
    <row r="639">
      <c r="D639" s="4"/>
      <c r="F639" s="56"/>
      <c r="G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</row>
    <row r="640">
      <c r="D640" s="4"/>
      <c r="F640" s="56"/>
      <c r="G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</row>
    <row r="641">
      <c r="D641" s="4"/>
      <c r="F641" s="56"/>
      <c r="G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</row>
    <row r="642">
      <c r="D642" s="4"/>
      <c r="F642" s="56"/>
      <c r="G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</row>
    <row r="643">
      <c r="D643" s="4"/>
      <c r="F643" s="56"/>
      <c r="G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</row>
    <row r="644">
      <c r="D644" s="4"/>
      <c r="F644" s="56"/>
      <c r="G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</row>
    <row r="645">
      <c r="D645" s="4"/>
      <c r="F645" s="56"/>
      <c r="G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</row>
    <row r="646">
      <c r="D646" s="4"/>
      <c r="F646" s="56"/>
      <c r="G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</row>
    <row r="647">
      <c r="D647" s="4"/>
      <c r="F647" s="56"/>
      <c r="G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</row>
    <row r="648">
      <c r="D648" s="4"/>
      <c r="F648" s="56"/>
      <c r="G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</row>
    <row r="649">
      <c r="D649" s="4"/>
      <c r="F649" s="56"/>
      <c r="G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</row>
    <row r="650">
      <c r="D650" s="4"/>
      <c r="F650" s="56"/>
      <c r="G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</row>
    <row r="651">
      <c r="D651" s="4"/>
      <c r="F651" s="56"/>
      <c r="G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</row>
    <row r="652">
      <c r="D652" s="4"/>
      <c r="F652" s="56"/>
      <c r="G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</row>
    <row r="653">
      <c r="D653" s="4"/>
      <c r="F653" s="56"/>
      <c r="G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</row>
    <row r="654">
      <c r="D654" s="4"/>
      <c r="F654" s="56"/>
      <c r="G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</row>
    <row r="655">
      <c r="D655" s="4"/>
      <c r="F655" s="56"/>
      <c r="G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</row>
    <row r="656">
      <c r="D656" s="4"/>
      <c r="F656" s="56"/>
      <c r="G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</row>
    <row r="657">
      <c r="D657" s="4"/>
      <c r="F657" s="56"/>
      <c r="G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</row>
    <row r="658">
      <c r="D658" s="4"/>
      <c r="F658" s="56"/>
      <c r="G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</row>
    <row r="659">
      <c r="D659" s="4"/>
      <c r="F659" s="56"/>
      <c r="G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</row>
    <row r="660">
      <c r="D660" s="4"/>
      <c r="F660" s="56"/>
      <c r="G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</row>
    <row r="661">
      <c r="D661" s="4"/>
      <c r="F661" s="56"/>
      <c r="G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</row>
    <row r="662">
      <c r="D662" s="4"/>
      <c r="F662" s="56"/>
      <c r="G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</row>
    <row r="663">
      <c r="D663" s="4"/>
      <c r="F663" s="56"/>
      <c r="G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</row>
    <row r="664">
      <c r="D664" s="4"/>
      <c r="F664" s="56"/>
      <c r="G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</row>
    <row r="665">
      <c r="D665" s="4"/>
      <c r="F665" s="56"/>
      <c r="G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</row>
    <row r="666">
      <c r="D666" s="4"/>
      <c r="F666" s="56"/>
      <c r="G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</row>
    <row r="667">
      <c r="D667" s="4"/>
      <c r="F667" s="56"/>
      <c r="G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</row>
    <row r="668">
      <c r="D668" s="4"/>
      <c r="F668" s="56"/>
      <c r="G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</row>
    <row r="669">
      <c r="D669" s="4"/>
      <c r="F669" s="56"/>
      <c r="G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</row>
    <row r="670">
      <c r="D670" s="4"/>
      <c r="F670" s="56"/>
      <c r="G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</row>
    <row r="671">
      <c r="D671" s="4"/>
      <c r="F671" s="56"/>
      <c r="G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</row>
    <row r="672">
      <c r="D672" s="4"/>
      <c r="F672" s="56"/>
      <c r="G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</row>
    <row r="673">
      <c r="D673" s="4"/>
      <c r="F673" s="56"/>
      <c r="G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</row>
    <row r="674">
      <c r="D674" s="4"/>
      <c r="F674" s="56"/>
      <c r="G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</row>
    <row r="675">
      <c r="D675" s="4"/>
      <c r="F675" s="56"/>
      <c r="G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</row>
    <row r="676">
      <c r="D676" s="4"/>
      <c r="F676" s="56"/>
      <c r="G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</row>
    <row r="677">
      <c r="D677" s="4"/>
      <c r="F677" s="56"/>
      <c r="G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</row>
    <row r="678">
      <c r="D678" s="4"/>
      <c r="F678" s="56"/>
      <c r="G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</row>
    <row r="679">
      <c r="D679" s="4"/>
      <c r="F679" s="56"/>
      <c r="G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</row>
    <row r="680">
      <c r="D680" s="4"/>
      <c r="F680" s="56"/>
      <c r="G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</row>
    <row r="681">
      <c r="D681" s="4"/>
      <c r="F681" s="56"/>
      <c r="G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</row>
    <row r="682">
      <c r="D682" s="4"/>
      <c r="F682" s="56"/>
      <c r="G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</row>
    <row r="683">
      <c r="D683" s="4"/>
      <c r="F683" s="56"/>
      <c r="G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</row>
    <row r="684">
      <c r="D684" s="4"/>
      <c r="F684" s="56"/>
      <c r="G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</row>
    <row r="685">
      <c r="D685" s="4"/>
      <c r="F685" s="56"/>
      <c r="G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</row>
    <row r="686">
      <c r="D686" s="4"/>
      <c r="F686" s="56"/>
      <c r="G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</row>
    <row r="687">
      <c r="D687" s="4"/>
      <c r="F687" s="56"/>
      <c r="G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</row>
    <row r="688">
      <c r="D688" s="4"/>
      <c r="F688" s="56"/>
      <c r="G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</row>
    <row r="689">
      <c r="D689" s="4"/>
      <c r="F689" s="56"/>
      <c r="G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</row>
    <row r="690">
      <c r="D690" s="4"/>
      <c r="F690" s="56"/>
      <c r="G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</row>
    <row r="691">
      <c r="D691" s="4"/>
      <c r="F691" s="56"/>
      <c r="G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</row>
    <row r="692">
      <c r="D692" s="4"/>
      <c r="F692" s="56"/>
      <c r="G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</row>
    <row r="693">
      <c r="D693" s="4"/>
      <c r="F693" s="56"/>
      <c r="G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</row>
    <row r="694">
      <c r="D694" s="4"/>
      <c r="F694" s="56"/>
      <c r="G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</row>
    <row r="695">
      <c r="D695" s="4"/>
      <c r="F695" s="56"/>
      <c r="G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</row>
    <row r="696">
      <c r="D696" s="4"/>
      <c r="F696" s="56"/>
      <c r="G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</row>
    <row r="697">
      <c r="D697" s="4"/>
      <c r="F697" s="56"/>
      <c r="G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</row>
    <row r="698">
      <c r="D698" s="4"/>
      <c r="F698" s="56"/>
      <c r="G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</row>
    <row r="699">
      <c r="D699" s="4"/>
      <c r="F699" s="56"/>
      <c r="G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</row>
    <row r="700">
      <c r="D700" s="4"/>
      <c r="F700" s="56"/>
      <c r="G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</row>
    <row r="701">
      <c r="D701" s="4"/>
      <c r="F701" s="56"/>
      <c r="G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</row>
    <row r="702">
      <c r="D702" s="4"/>
      <c r="F702" s="56"/>
      <c r="G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</row>
    <row r="703">
      <c r="D703" s="4"/>
      <c r="F703" s="56"/>
      <c r="G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</row>
    <row r="704">
      <c r="D704" s="4"/>
      <c r="F704" s="56"/>
      <c r="G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</row>
    <row r="705">
      <c r="D705" s="4"/>
      <c r="F705" s="56"/>
      <c r="G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</row>
    <row r="706">
      <c r="D706" s="4"/>
      <c r="F706" s="56"/>
      <c r="G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</row>
    <row r="707">
      <c r="D707" s="4"/>
      <c r="F707" s="56"/>
      <c r="G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</row>
    <row r="708">
      <c r="D708" s="4"/>
      <c r="F708" s="56"/>
      <c r="G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</row>
    <row r="709">
      <c r="D709" s="4"/>
      <c r="F709" s="56"/>
      <c r="G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</row>
    <row r="710">
      <c r="D710" s="4"/>
      <c r="F710" s="56"/>
      <c r="G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</row>
    <row r="711">
      <c r="D711" s="4"/>
      <c r="F711" s="56"/>
      <c r="G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</row>
    <row r="712">
      <c r="D712" s="4"/>
      <c r="F712" s="56"/>
      <c r="G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</row>
    <row r="713">
      <c r="D713" s="4"/>
      <c r="F713" s="56"/>
      <c r="G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</row>
    <row r="714">
      <c r="D714" s="4"/>
      <c r="F714" s="56"/>
      <c r="G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</row>
    <row r="715">
      <c r="D715" s="4"/>
      <c r="F715" s="56"/>
      <c r="G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</row>
    <row r="716">
      <c r="D716" s="4"/>
      <c r="F716" s="56"/>
      <c r="G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</row>
    <row r="717">
      <c r="D717" s="4"/>
      <c r="F717" s="56"/>
      <c r="G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</row>
    <row r="718">
      <c r="D718" s="4"/>
      <c r="F718" s="56"/>
      <c r="G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</row>
    <row r="719">
      <c r="D719" s="4"/>
      <c r="F719" s="56"/>
      <c r="G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</row>
    <row r="720">
      <c r="D720" s="4"/>
      <c r="F720" s="56"/>
      <c r="G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</row>
    <row r="721">
      <c r="D721" s="4"/>
      <c r="F721" s="56"/>
      <c r="G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</row>
    <row r="722">
      <c r="D722" s="4"/>
      <c r="F722" s="56"/>
      <c r="G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</row>
    <row r="723">
      <c r="D723" s="4"/>
      <c r="F723" s="56"/>
      <c r="G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</row>
    <row r="724">
      <c r="D724" s="4"/>
      <c r="F724" s="56"/>
      <c r="G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</row>
    <row r="725">
      <c r="D725" s="4"/>
      <c r="F725" s="56"/>
      <c r="G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</row>
    <row r="726">
      <c r="D726" s="4"/>
      <c r="F726" s="56"/>
      <c r="G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</row>
    <row r="727">
      <c r="D727" s="4"/>
      <c r="F727" s="56"/>
      <c r="G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</row>
    <row r="728">
      <c r="D728" s="4"/>
      <c r="F728" s="56"/>
      <c r="G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</row>
    <row r="729">
      <c r="D729" s="4"/>
      <c r="F729" s="56"/>
      <c r="G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</row>
    <row r="730">
      <c r="D730" s="4"/>
      <c r="F730" s="56"/>
      <c r="G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</row>
    <row r="731">
      <c r="D731" s="4"/>
      <c r="F731" s="56"/>
      <c r="G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</row>
    <row r="732">
      <c r="D732" s="4"/>
      <c r="F732" s="56"/>
      <c r="G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</row>
    <row r="733">
      <c r="D733" s="4"/>
      <c r="F733" s="56"/>
      <c r="G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</row>
    <row r="734">
      <c r="D734" s="4"/>
      <c r="F734" s="56"/>
      <c r="G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</row>
    <row r="735">
      <c r="D735" s="4"/>
      <c r="F735" s="56"/>
      <c r="G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</row>
    <row r="736">
      <c r="D736" s="4"/>
      <c r="F736" s="56"/>
      <c r="G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</row>
    <row r="737">
      <c r="D737" s="4"/>
      <c r="F737" s="56"/>
      <c r="G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</row>
    <row r="738">
      <c r="D738" s="4"/>
      <c r="F738" s="56"/>
      <c r="G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</row>
    <row r="739">
      <c r="D739" s="4"/>
      <c r="F739" s="56"/>
      <c r="G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</row>
    <row r="740">
      <c r="D740" s="4"/>
      <c r="F740" s="56"/>
      <c r="G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</row>
    <row r="741">
      <c r="D741" s="4"/>
      <c r="F741" s="56"/>
      <c r="G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</row>
    <row r="742">
      <c r="D742" s="4"/>
      <c r="F742" s="56"/>
      <c r="G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</row>
    <row r="743">
      <c r="D743" s="4"/>
      <c r="F743" s="56"/>
      <c r="G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</row>
    <row r="744">
      <c r="D744" s="4"/>
      <c r="F744" s="56"/>
      <c r="G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</row>
    <row r="745">
      <c r="D745" s="4"/>
      <c r="F745" s="56"/>
      <c r="G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</row>
    <row r="746">
      <c r="D746" s="4"/>
      <c r="F746" s="56"/>
      <c r="G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</row>
    <row r="747">
      <c r="D747" s="4"/>
      <c r="F747" s="56"/>
      <c r="G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</row>
    <row r="748">
      <c r="D748" s="4"/>
      <c r="F748" s="56"/>
      <c r="G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</row>
    <row r="749">
      <c r="D749" s="4"/>
      <c r="F749" s="56"/>
      <c r="G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</row>
    <row r="750">
      <c r="D750" s="4"/>
      <c r="F750" s="56"/>
      <c r="G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</row>
    <row r="751">
      <c r="D751" s="4"/>
      <c r="F751" s="56"/>
      <c r="G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</row>
    <row r="752">
      <c r="D752" s="4"/>
      <c r="F752" s="56"/>
      <c r="G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</row>
    <row r="753">
      <c r="D753" s="4"/>
      <c r="F753" s="56"/>
      <c r="G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</row>
    <row r="754">
      <c r="D754" s="4"/>
      <c r="F754" s="56"/>
      <c r="G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</row>
    <row r="755">
      <c r="D755" s="4"/>
      <c r="F755" s="56"/>
      <c r="G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</row>
    <row r="756">
      <c r="D756" s="4"/>
      <c r="F756" s="56"/>
      <c r="G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</row>
    <row r="757">
      <c r="D757" s="4"/>
      <c r="F757" s="56"/>
      <c r="G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</row>
    <row r="758">
      <c r="D758" s="4"/>
      <c r="F758" s="56"/>
      <c r="G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</row>
    <row r="759">
      <c r="D759" s="4"/>
      <c r="F759" s="56"/>
      <c r="G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</row>
    <row r="760">
      <c r="D760" s="4"/>
      <c r="F760" s="56"/>
      <c r="G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</row>
    <row r="761">
      <c r="D761" s="4"/>
      <c r="F761" s="56"/>
      <c r="G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</row>
    <row r="762">
      <c r="D762" s="4"/>
      <c r="F762" s="56"/>
      <c r="G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</row>
    <row r="763">
      <c r="D763" s="4"/>
      <c r="F763" s="56"/>
      <c r="G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</row>
    <row r="764">
      <c r="D764" s="4"/>
      <c r="F764" s="56"/>
      <c r="G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</row>
    <row r="765">
      <c r="D765" s="4"/>
      <c r="F765" s="56"/>
      <c r="G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</row>
    <row r="766">
      <c r="D766" s="4"/>
      <c r="F766" s="56"/>
      <c r="G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</row>
    <row r="767">
      <c r="D767" s="4"/>
      <c r="F767" s="56"/>
      <c r="G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</row>
    <row r="768">
      <c r="D768" s="4"/>
      <c r="F768" s="56"/>
      <c r="G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</row>
    <row r="769">
      <c r="D769" s="4"/>
      <c r="F769" s="56"/>
      <c r="G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</row>
    <row r="770">
      <c r="D770" s="4"/>
      <c r="F770" s="56"/>
      <c r="G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</row>
    <row r="771">
      <c r="D771" s="4"/>
      <c r="F771" s="56"/>
      <c r="G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</row>
    <row r="772">
      <c r="D772" s="4"/>
      <c r="F772" s="56"/>
      <c r="G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</row>
    <row r="773">
      <c r="D773" s="4"/>
      <c r="F773" s="56"/>
      <c r="G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</row>
    <row r="774">
      <c r="D774" s="4"/>
      <c r="F774" s="56"/>
      <c r="G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</row>
    <row r="775">
      <c r="D775" s="4"/>
      <c r="F775" s="56"/>
      <c r="G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</row>
    <row r="776">
      <c r="D776" s="4"/>
      <c r="F776" s="56"/>
      <c r="G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</row>
    <row r="777">
      <c r="D777" s="4"/>
      <c r="F777" s="56"/>
      <c r="G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</row>
    <row r="778">
      <c r="D778" s="4"/>
      <c r="F778" s="56"/>
      <c r="G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</row>
    <row r="779">
      <c r="D779" s="4"/>
      <c r="F779" s="56"/>
      <c r="G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</row>
    <row r="780">
      <c r="D780" s="4"/>
      <c r="F780" s="56"/>
      <c r="G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</row>
    <row r="781">
      <c r="D781" s="4"/>
      <c r="F781" s="56"/>
      <c r="G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</row>
    <row r="782">
      <c r="D782" s="4"/>
      <c r="F782" s="56"/>
      <c r="G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</row>
    <row r="783">
      <c r="D783" s="4"/>
      <c r="F783" s="56"/>
      <c r="G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</row>
    <row r="784">
      <c r="D784" s="4"/>
      <c r="F784" s="56"/>
      <c r="G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</row>
    <row r="785">
      <c r="D785" s="4"/>
      <c r="F785" s="56"/>
      <c r="G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</row>
    <row r="786">
      <c r="D786" s="4"/>
      <c r="F786" s="56"/>
      <c r="G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</row>
    <row r="787">
      <c r="D787" s="4"/>
      <c r="F787" s="56"/>
      <c r="G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</row>
    <row r="788">
      <c r="D788" s="4"/>
      <c r="F788" s="56"/>
      <c r="G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</row>
    <row r="789">
      <c r="D789" s="4"/>
      <c r="F789" s="56"/>
      <c r="G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</row>
    <row r="790">
      <c r="D790" s="4"/>
      <c r="F790" s="56"/>
      <c r="G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</row>
    <row r="791">
      <c r="D791" s="4"/>
      <c r="F791" s="56"/>
      <c r="G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</row>
    <row r="792">
      <c r="D792" s="4"/>
      <c r="F792" s="56"/>
      <c r="G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</row>
    <row r="793">
      <c r="D793" s="4"/>
      <c r="F793" s="56"/>
      <c r="G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</row>
    <row r="794">
      <c r="D794" s="4"/>
      <c r="F794" s="56"/>
      <c r="G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</row>
    <row r="795">
      <c r="D795" s="4"/>
      <c r="F795" s="56"/>
      <c r="G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</row>
    <row r="796">
      <c r="D796" s="4"/>
      <c r="F796" s="56"/>
      <c r="G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</row>
    <row r="797">
      <c r="D797" s="4"/>
      <c r="F797" s="56"/>
      <c r="G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</row>
    <row r="798">
      <c r="D798" s="4"/>
      <c r="F798" s="56"/>
      <c r="G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</row>
    <row r="799">
      <c r="D799" s="4"/>
      <c r="F799" s="56"/>
      <c r="G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</row>
    <row r="800">
      <c r="D800" s="4"/>
      <c r="F800" s="56"/>
      <c r="G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</row>
    <row r="801">
      <c r="D801" s="4"/>
      <c r="F801" s="56"/>
      <c r="G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</row>
    <row r="802">
      <c r="D802" s="4"/>
      <c r="F802" s="56"/>
      <c r="G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</row>
    <row r="803">
      <c r="D803" s="4"/>
      <c r="F803" s="56"/>
      <c r="G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</row>
    <row r="804">
      <c r="D804" s="4"/>
      <c r="F804" s="56"/>
      <c r="G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</row>
    <row r="805">
      <c r="D805" s="4"/>
      <c r="F805" s="56"/>
      <c r="G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</row>
    <row r="806">
      <c r="D806" s="4"/>
      <c r="F806" s="56"/>
      <c r="G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</row>
    <row r="807">
      <c r="D807" s="4"/>
      <c r="F807" s="56"/>
      <c r="G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</row>
    <row r="808">
      <c r="D808" s="4"/>
      <c r="F808" s="56"/>
      <c r="G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</row>
    <row r="809">
      <c r="D809" s="4"/>
      <c r="F809" s="56"/>
      <c r="G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</row>
    <row r="810">
      <c r="D810" s="4"/>
      <c r="F810" s="56"/>
      <c r="G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</row>
    <row r="811">
      <c r="D811" s="4"/>
      <c r="F811" s="56"/>
      <c r="G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</row>
    <row r="812">
      <c r="D812" s="4"/>
      <c r="F812" s="56"/>
      <c r="G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</row>
    <row r="813">
      <c r="D813" s="4"/>
      <c r="F813" s="56"/>
      <c r="G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</row>
    <row r="814">
      <c r="D814" s="4"/>
      <c r="F814" s="56"/>
      <c r="G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</row>
    <row r="815">
      <c r="D815" s="4"/>
      <c r="F815" s="56"/>
      <c r="G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</row>
    <row r="816">
      <c r="D816" s="4"/>
      <c r="F816" s="56"/>
      <c r="G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</row>
    <row r="817">
      <c r="D817" s="4"/>
      <c r="F817" s="56"/>
      <c r="G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</row>
    <row r="818">
      <c r="D818" s="4"/>
      <c r="F818" s="56"/>
      <c r="G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</row>
    <row r="819">
      <c r="D819" s="4"/>
      <c r="F819" s="56"/>
      <c r="G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</row>
    <row r="820">
      <c r="D820" s="4"/>
      <c r="F820" s="56"/>
      <c r="G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</row>
    <row r="821">
      <c r="D821" s="4"/>
      <c r="F821" s="56"/>
      <c r="G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</row>
    <row r="822">
      <c r="D822" s="4"/>
      <c r="F822" s="56"/>
      <c r="G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</row>
    <row r="823">
      <c r="D823" s="4"/>
      <c r="F823" s="56"/>
      <c r="G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</row>
    <row r="824">
      <c r="D824" s="4"/>
      <c r="F824" s="56"/>
      <c r="G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</row>
    <row r="825">
      <c r="D825" s="4"/>
      <c r="F825" s="56"/>
      <c r="G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</row>
    <row r="826">
      <c r="D826" s="4"/>
      <c r="F826" s="56"/>
      <c r="G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</row>
    <row r="827">
      <c r="D827" s="4"/>
      <c r="F827" s="56"/>
      <c r="G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</row>
    <row r="828">
      <c r="D828" s="4"/>
      <c r="F828" s="56"/>
      <c r="G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</row>
    <row r="829">
      <c r="D829" s="4"/>
      <c r="F829" s="56"/>
      <c r="G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</row>
    <row r="830">
      <c r="D830" s="4"/>
      <c r="F830" s="56"/>
      <c r="G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</row>
    <row r="831">
      <c r="D831" s="4"/>
      <c r="F831" s="56"/>
      <c r="G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</row>
    <row r="832">
      <c r="D832" s="4"/>
      <c r="F832" s="56"/>
      <c r="G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</row>
    <row r="833">
      <c r="D833" s="4"/>
      <c r="F833" s="56"/>
      <c r="G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</row>
    <row r="834">
      <c r="D834" s="4"/>
      <c r="F834" s="56"/>
      <c r="G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</row>
    <row r="835">
      <c r="D835" s="4"/>
      <c r="F835" s="56"/>
      <c r="G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</row>
    <row r="836">
      <c r="D836" s="4"/>
      <c r="F836" s="56"/>
      <c r="G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</row>
    <row r="837">
      <c r="D837" s="4"/>
      <c r="F837" s="56"/>
      <c r="G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</row>
    <row r="838">
      <c r="D838" s="4"/>
      <c r="F838" s="56"/>
      <c r="G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</row>
    <row r="839">
      <c r="D839" s="4"/>
      <c r="F839" s="56"/>
      <c r="G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</row>
    <row r="840">
      <c r="D840" s="4"/>
      <c r="F840" s="56"/>
      <c r="G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</row>
    <row r="841">
      <c r="D841" s="4"/>
      <c r="F841" s="56"/>
      <c r="G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</row>
    <row r="842">
      <c r="D842" s="4"/>
      <c r="F842" s="56"/>
      <c r="G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</row>
    <row r="843">
      <c r="D843" s="4"/>
      <c r="F843" s="56"/>
      <c r="G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</row>
    <row r="844">
      <c r="D844" s="4"/>
      <c r="F844" s="56"/>
      <c r="G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</row>
    <row r="845">
      <c r="D845" s="4"/>
      <c r="F845" s="56"/>
      <c r="G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</row>
    <row r="846">
      <c r="D846" s="4"/>
      <c r="F846" s="56"/>
      <c r="G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</row>
    <row r="847">
      <c r="D847" s="4"/>
      <c r="F847" s="56"/>
      <c r="G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</row>
    <row r="848">
      <c r="D848" s="4"/>
      <c r="F848" s="56"/>
      <c r="G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</row>
    <row r="849">
      <c r="D849" s="4"/>
      <c r="F849" s="56"/>
      <c r="G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</row>
    <row r="850">
      <c r="D850" s="4"/>
      <c r="F850" s="56"/>
      <c r="G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</row>
    <row r="851">
      <c r="D851" s="4"/>
      <c r="F851" s="56"/>
      <c r="G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</row>
    <row r="852">
      <c r="D852" s="4"/>
      <c r="F852" s="56"/>
      <c r="G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</row>
    <row r="853">
      <c r="D853" s="4"/>
      <c r="F853" s="56"/>
      <c r="G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</row>
    <row r="854">
      <c r="D854" s="4"/>
      <c r="F854" s="56"/>
      <c r="G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</row>
    <row r="855">
      <c r="D855" s="4"/>
      <c r="F855" s="56"/>
      <c r="G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</row>
    <row r="856">
      <c r="D856" s="4"/>
      <c r="F856" s="56"/>
      <c r="G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</row>
    <row r="857">
      <c r="D857" s="4"/>
      <c r="F857" s="56"/>
      <c r="G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</row>
    <row r="858">
      <c r="D858" s="4"/>
      <c r="F858" s="56"/>
      <c r="G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</row>
    <row r="859">
      <c r="D859" s="4"/>
      <c r="F859" s="56"/>
      <c r="G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</row>
    <row r="860">
      <c r="D860" s="4"/>
      <c r="F860" s="56"/>
      <c r="G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</row>
    <row r="861">
      <c r="D861" s="4"/>
      <c r="F861" s="56"/>
      <c r="G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</row>
    <row r="862">
      <c r="D862" s="4"/>
      <c r="F862" s="56"/>
      <c r="G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</row>
    <row r="863">
      <c r="D863" s="4"/>
      <c r="F863" s="56"/>
      <c r="G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</row>
    <row r="864">
      <c r="D864" s="4"/>
      <c r="F864" s="56"/>
      <c r="G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</row>
    <row r="865">
      <c r="D865" s="4"/>
      <c r="F865" s="56"/>
      <c r="G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</row>
    <row r="866">
      <c r="D866" s="4"/>
      <c r="F866" s="56"/>
      <c r="G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</row>
    <row r="867">
      <c r="D867" s="4"/>
      <c r="F867" s="56"/>
      <c r="G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</row>
    <row r="868">
      <c r="D868" s="4"/>
      <c r="F868" s="56"/>
      <c r="G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</row>
    <row r="869">
      <c r="D869" s="4"/>
      <c r="F869" s="56"/>
      <c r="G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</row>
    <row r="870">
      <c r="D870" s="4"/>
      <c r="F870" s="56"/>
      <c r="G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</row>
    <row r="871">
      <c r="D871" s="4"/>
      <c r="F871" s="56"/>
      <c r="G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</row>
    <row r="872">
      <c r="D872" s="4"/>
      <c r="F872" s="56"/>
      <c r="G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</row>
    <row r="873">
      <c r="D873" s="4"/>
      <c r="F873" s="56"/>
      <c r="G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</row>
    <row r="874">
      <c r="D874" s="4"/>
      <c r="F874" s="56"/>
      <c r="G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</row>
    <row r="875">
      <c r="D875" s="4"/>
      <c r="F875" s="56"/>
      <c r="G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</row>
    <row r="876">
      <c r="D876" s="4"/>
      <c r="F876" s="56"/>
      <c r="G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</row>
    <row r="877">
      <c r="D877" s="4"/>
      <c r="F877" s="56"/>
      <c r="G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</row>
    <row r="878">
      <c r="D878" s="4"/>
      <c r="F878" s="56"/>
      <c r="G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</row>
    <row r="879">
      <c r="D879" s="4"/>
      <c r="F879" s="56"/>
      <c r="G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</row>
    <row r="880">
      <c r="D880" s="4"/>
      <c r="F880" s="56"/>
      <c r="G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</row>
    <row r="881">
      <c r="D881" s="4"/>
      <c r="F881" s="56"/>
      <c r="G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</row>
    <row r="882">
      <c r="D882" s="4"/>
      <c r="F882" s="56"/>
      <c r="G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</row>
    <row r="883">
      <c r="D883" s="4"/>
      <c r="F883" s="56"/>
      <c r="G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</row>
    <row r="884">
      <c r="D884" s="4"/>
      <c r="F884" s="56"/>
      <c r="G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</row>
    <row r="885">
      <c r="D885" s="4"/>
      <c r="F885" s="56"/>
      <c r="G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</row>
    <row r="886">
      <c r="D886" s="4"/>
      <c r="F886" s="56"/>
      <c r="G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</row>
    <row r="887">
      <c r="D887" s="4"/>
      <c r="F887" s="56"/>
      <c r="G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</row>
    <row r="888">
      <c r="D888" s="4"/>
      <c r="F888" s="56"/>
      <c r="G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</row>
    <row r="889">
      <c r="D889" s="4"/>
      <c r="F889" s="56"/>
      <c r="G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</row>
    <row r="890">
      <c r="D890" s="4"/>
      <c r="F890" s="56"/>
      <c r="G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</row>
    <row r="891">
      <c r="D891" s="4"/>
      <c r="F891" s="56"/>
      <c r="G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</row>
    <row r="892">
      <c r="D892" s="4"/>
      <c r="F892" s="56"/>
      <c r="G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</row>
    <row r="893">
      <c r="D893" s="4"/>
      <c r="F893" s="56"/>
      <c r="G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</row>
    <row r="894">
      <c r="D894" s="4"/>
      <c r="F894" s="56"/>
      <c r="G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</row>
    <row r="895">
      <c r="D895" s="4"/>
      <c r="F895" s="56"/>
      <c r="G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</row>
    <row r="896">
      <c r="D896" s="4"/>
      <c r="F896" s="56"/>
      <c r="G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</row>
    <row r="897">
      <c r="D897" s="4"/>
      <c r="F897" s="56"/>
      <c r="G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</row>
    <row r="898">
      <c r="D898" s="4"/>
      <c r="F898" s="56"/>
      <c r="G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</row>
    <row r="899">
      <c r="D899" s="4"/>
      <c r="F899" s="56"/>
      <c r="G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</row>
    <row r="900">
      <c r="D900" s="4"/>
      <c r="F900" s="56"/>
      <c r="G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</row>
    <row r="901">
      <c r="D901" s="4"/>
      <c r="F901" s="56"/>
      <c r="G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</row>
    <row r="902">
      <c r="D902" s="4"/>
      <c r="F902" s="56"/>
      <c r="G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</row>
    <row r="903">
      <c r="D903" s="4"/>
      <c r="F903" s="56"/>
      <c r="G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</row>
    <row r="904">
      <c r="D904" s="4"/>
      <c r="F904" s="56"/>
      <c r="G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</row>
    <row r="905">
      <c r="D905" s="4"/>
      <c r="F905" s="56"/>
      <c r="G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</row>
    <row r="906">
      <c r="D906" s="4"/>
      <c r="F906" s="56"/>
      <c r="G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</row>
    <row r="907">
      <c r="D907" s="4"/>
      <c r="F907" s="56"/>
      <c r="G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</row>
    <row r="908">
      <c r="D908" s="4"/>
      <c r="F908" s="56"/>
      <c r="G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</row>
    <row r="909">
      <c r="D909" s="4"/>
      <c r="F909" s="56"/>
      <c r="G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</row>
    <row r="910">
      <c r="D910" s="4"/>
      <c r="F910" s="56"/>
      <c r="G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</row>
    <row r="911">
      <c r="D911" s="4"/>
      <c r="F911" s="56"/>
      <c r="G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</row>
    <row r="912">
      <c r="D912" s="4"/>
      <c r="F912" s="56"/>
      <c r="G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</row>
    <row r="913">
      <c r="D913" s="4"/>
      <c r="F913" s="56"/>
      <c r="G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</row>
    <row r="914">
      <c r="D914" s="4"/>
      <c r="F914" s="56"/>
      <c r="G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</row>
    <row r="915">
      <c r="D915" s="4"/>
      <c r="F915" s="56"/>
      <c r="G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</row>
    <row r="916">
      <c r="D916" s="4"/>
      <c r="F916" s="56"/>
      <c r="G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</row>
    <row r="917">
      <c r="D917" s="4"/>
      <c r="F917" s="56"/>
      <c r="G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</row>
    <row r="918">
      <c r="D918" s="4"/>
      <c r="F918" s="56"/>
      <c r="G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</row>
    <row r="919">
      <c r="D919" s="4"/>
      <c r="F919" s="56"/>
      <c r="G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</row>
    <row r="920">
      <c r="D920" s="4"/>
      <c r="F920" s="56"/>
      <c r="G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</row>
    <row r="921">
      <c r="D921" s="4"/>
      <c r="F921" s="56"/>
      <c r="G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</row>
    <row r="922">
      <c r="D922" s="4"/>
      <c r="F922" s="56"/>
      <c r="G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</row>
    <row r="923">
      <c r="D923" s="4"/>
      <c r="F923" s="56"/>
      <c r="G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</row>
    <row r="924">
      <c r="D924" s="4"/>
      <c r="F924" s="56"/>
      <c r="G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</row>
    <row r="925">
      <c r="D925" s="4"/>
      <c r="F925" s="56"/>
      <c r="G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</row>
    <row r="926">
      <c r="D926" s="4"/>
      <c r="F926" s="56"/>
      <c r="G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</row>
    <row r="927">
      <c r="D927" s="4"/>
      <c r="F927" s="56"/>
      <c r="G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</row>
    <row r="928">
      <c r="D928" s="4"/>
      <c r="F928" s="56"/>
      <c r="G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</row>
    <row r="929">
      <c r="D929" s="4"/>
      <c r="F929" s="56"/>
      <c r="G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</row>
    <row r="930">
      <c r="D930" s="4"/>
      <c r="F930" s="56"/>
      <c r="G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</row>
    <row r="931">
      <c r="D931" s="4"/>
      <c r="F931" s="56"/>
      <c r="G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</row>
    <row r="932">
      <c r="D932" s="4"/>
      <c r="F932" s="56"/>
      <c r="G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</row>
    <row r="933">
      <c r="D933" s="4"/>
      <c r="F933" s="56"/>
      <c r="G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</row>
    <row r="934">
      <c r="D934" s="4"/>
      <c r="F934" s="56"/>
      <c r="G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</row>
    <row r="935">
      <c r="D935" s="4"/>
      <c r="F935" s="56"/>
      <c r="G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</row>
    <row r="936">
      <c r="D936" s="4"/>
      <c r="F936" s="56"/>
      <c r="G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</row>
    <row r="937">
      <c r="D937" s="4"/>
      <c r="F937" s="56"/>
      <c r="G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</row>
    <row r="938">
      <c r="D938" s="4"/>
      <c r="F938" s="56"/>
      <c r="G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</row>
    <row r="939">
      <c r="D939" s="4"/>
      <c r="F939" s="56"/>
      <c r="G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</row>
    <row r="940">
      <c r="D940" s="4"/>
      <c r="F940" s="56"/>
      <c r="G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</row>
    <row r="941">
      <c r="D941" s="4"/>
      <c r="F941" s="56"/>
      <c r="G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</row>
    <row r="942">
      <c r="D942" s="4"/>
      <c r="F942" s="56"/>
      <c r="G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</row>
    <row r="943">
      <c r="D943" s="4"/>
      <c r="F943" s="56"/>
      <c r="G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</row>
    <row r="944">
      <c r="D944" s="4"/>
      <c r="F944" s="56"/>
      <c r="G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</row>
    <row r="945">
      <c r="D945" s="4"/>
      <c r="F945" s="56"/>
      <c r="G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</row>
    <row r="946">
      <c r="D946" s="4"/>
      <c r="F946" s="56"/>
      <c r="G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</row>
    <row r="947">
      <c r="D947" s="4"/>
      <c r="F947" s="56"/>
      <c r="G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</row>
    <row r="948">
      <c r="D948" s="4"/>
      <c r="F948" s="56"/>
      <c r="G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</row>
    <row r="949">
      <c r="D949" s="4"/>
      <c r="F949" s="56"/>
      <c r="G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</row>
    <row r="950">
      <c r="D950" s="4"/>
      <c r="F950" s="56"/>
      <c r="G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</row>
    <row r="951">
      <c r="D951" s="4"/>
      <c r="F951" s="56"/>
      <c r="G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</row>
    <row r="952">
      <c r="D952" s="4"/>
      <c r="F952" s="56"/>
      <c r="G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</row>
    <row r="953">
      <c r="D953" s="4"/>
      <c r="F953" s="56"/>
      <c r="G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</row>
    <row r="954">
      <c r="D954" s="4"/>
      <c r="F954" s="56"/>
      <c r="G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</row>
    <row r="955">
      <c r="D955" s="4"/>
      <c r="F955" s="56"/>
      <c r="G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</row>
    <row r="956">
      <c r="D956" s="4"/>
      <c r="F956" s="56"/>
      <c r="G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</row>
    <row r="957">
      <c r="D957" s="4"/>
      <c r="F957" s="56"/>
      <c r="G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</row>
    <row r="958">
      <c r="D958" s="4"/>
      <c r="F958" s="56"/>
      <c r="G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</row>
    <row r="959">
      <c r="D959" s="4"/>
      <c r="F959" s="56"/>
      <c r="G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</row>
    <row r="960">
      <c r="D960" s="4"/>
      <c r="F960" s="56"/>
      <c r="G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</row>
    <row r="961">
      <c r="D961" s="4"/>
      <c r="F961" s="56"/>
      <c r="G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</row>
    <row r="962">
      <c r="D962" s="4"/>
      <c r="F962" s="56"/>
      <c r="G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</row>
    <row r="963">
      <c r="D963" s="4"/>
      <c r="F963" s="56"/>
      <c r="G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</row>
    <row r="964">
      <c r="D964" s="4"/>
      <c r="F964" s="56"/>
      <c r="G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</row>
    <row r="965">
      <c r="D965" s="4"/>
      <c r="F965" s="56"/>
      <c r="G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</row>
    <row r="966">
      <c r="D966" s="4"/>
      <c r="F966" s="56"/>
      <c r="G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</row>
    <row r="967">
      <c r="D967" s="4"/>
      <c r="F967" s="56"/>
      <c r="G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</row>
    <row r="968">
      <c r="D968" s="4"/>
      <c r="F968" s="56"/>
      <c r="G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</row>
    <row r="969">
      <c r="D969" s="4"/>
      <c r="F969" s="56"/>
      <c r="G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</row>
    <row r="970">
      <c r="D970" s="4"/>
      <c r="F970" s="56"/>
      <c r="G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</row>
    <row r="971">
      <c r="D971" s="4"/>
      <c r="F971" s="56"/>
      <c r="G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</row>
    <row r="972">
      <c r="D972" s="4"/>
      <c r="F972" s="56"/>
      <c r="G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</row>
    <row r="973">
      <c r="D973" s="4"/>
      <c r="F973" s="56"/>
      <c r="G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</row>
    <row r="974">
      <c r="D974" s="4"/>
      <c r="F974" s="56"/>
      <c r="G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</row>
    <row r="975">
      <c r="D975" s="4"/>
      <c r="F975" s="56"/>
      <c r="G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</row>
    <row r="976">
      <c r="D976" s="4"/>
      <c r="F976" s="56"/>
      <c r="G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</row>
    <row r="977">
      <c r="D977" s="4"/>
      <c r="F977" s="56"/>
      <c r="G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</row>
    <row r="978">
      <c r="D978" s="4"/>
      <c r="F978" s="56"/>
      <c r="G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</row>
    <row r="979">
      <c r="D979" s="4"/>
      <c r="F979" s="56"/>
      <c r="G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</row>
    <row r="980">
      <c r="D980" s="4"/>
      <c r="F980" s="56"/>
      <c r="G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</row>
    <row r="981">
      <c r="D981" s="4"/>
      <c r="F981" s="56"/>
      <c r="G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</row>
    <row r="982">
      <c r="D982" s="4"/>
      <c r="F982" s="56"/>
      <c r="G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</row>
    <row r="983">
      <c r="D983" s="4"/>
      <c r="F983" s="56"/>
      <c r="G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</row>
    <row r="984">
      <c r="D984" s="4"/>
      <c r="F984" s="56"/>
      <c r="G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</row>
    <row r="985">
      <c r="D985" s="4"/>
      <c r="F985" s="56"/>
      <c r="G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</row>
    <row r="986">
      <c r="D986" s="4"/>
      <c r="F986" s="56"/>
      <c r="G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</row>
    <row r="987">
      <c r="D987" s="4"/>
      <c r="F987" s="56"/>
      <c r="G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</row>
    <row r="988">
      <c r="D988" s="4"/>
      <c r="F988" s="56"/>
      <c r="G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</row>
    <row r="989">
      <c r="D989" s="4"/>
      <c r="F989" s="56"/>
      <c r="G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</row>
    <row r="990">
      <c r="D990" s="4"/>
      <c r="F990" s="56"/>
      <c r="G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</row>
    <row r="991">
      <c r="D991" s="4"/>
      <c r="F991" s="56"/>
      <c r="G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</row>
    <row r="992">
      <c r="D992" s="4"/>
      <c r="F992" s="56"/>
      <c r="G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</row>
    <row r="993">
      <c r="D993" s="4"/>
      <c r="F993" s="56"/>
      <c r="G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</row>
    <row r="994">
      <c r="D994" s="4"/>
      <c r="F994" s="56"/>
      <c r="G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</row>
    <row r="995">
      <c r="D995" s="4"/>
      <c r="F995" s="56"/>
      <c r="G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</row>
    <row r="996">
      <c r="D996" s="4"/>
      <c r="F996" s="56"/>
      <c r="G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</row>
    <row r="997">
      <c r="D997" s="4"/>
      <c r="F997" s="56"/>
      <c r="G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</row>
    <row r="998">
      <c r="D998" s="4"/>
      <c r="F998" s="56"/>
      <c r="G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</row>
    <row r="999">
      <c r="D999" s="4"/>
      <c r="F999" s="56"/>
      <c r="G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</row>
    <row r="1000">
      <c r="D1000" s="4"/>
      <c r="F1000" s="56"/>
      <c r="G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</row>
    <row r="1001">
      <c r="D1001" s="4"/>
      <c r="F1001" s="56"/>
      <c r="G1001" s="56"/>
      <c r="J1001" s="56"/>
      <c r="K1001" s="56"/>
      <c r="L1001" s="56"/>
      <c r="M1001" s="56"/>
      <c r="N1001" s="56"/>
      <c r="O1001" s="56"/>
      <c r="P1001" s="56"/>
      <c r="Q1001" s="56"/>
      <c r="R1001" s="56"/>
      <c r="S1001" s="56"/>
      <c r="T1001" s="56"/>
      <c r="U1001" s="56"/>
      <c r="V1001" s="56"/>
      <c r="W1001" s="56"/>
    </row>
    <row r="1002">
      <c r="D1002" s="4"/>
      <c r="F1002" s="56"/>
      <c r="G1002" s="56"/>
      <c r="J1002" s="56"/>
      <c r="K1002" s="56"/>
      <c r="L1002" s="56"/>
      <c r="M1002" s="56"/>
      <c r="N1002" s="56"/>
      <c r="O1002" s="56"/>
      <c r="P1002" s="56"/>
      <c r="Q1002" s="56"/>
      <c r="R1002" s="56"/>
      <c r="S1002" s="56"/>
      <c r="T1002" s="56"/>
      <c r="U1002" s="56"/>
      <c r="V1002" s="56"/>
      <c r="W1002" s="56"/>
    </row>
    <row r="1003">
      <c r="D1003" s="4"/>
      <c r="F1003" s="56"/>
      <c r="G1003" s="56"/>
      <c r="J1003" s="56"/>
      <c r="K1003" s="56"/>
      <c r="L1003" s="56"/>
      <c r="M1003" s="56"/>
      <c r="N1003" s="56"/>
      <c r="O1003" s="56"/>
      <c r="P1003" s="56"/>
      <c r="Q1003" s="56"/>
      <c r="R1003" s="56"/>
      <c r="S1003" s="56"/>
      <c r="T1003" s="56"/>
      <c r="U1003" s="56"/>
      <c r="V1003" s="56"/>
      <c r="W1003" s="56"/>
    </row>
    <row r="1004">
      <c r="D1004" s="4"/>
      <c r="F1004" s="56"/>
      <c r="G1004" s="56"/>
      <c r="J1004" s="56"/>
      <c r="K1004" s="56"/>
      <c r="L1004" s="56"/>
      <c r="M1004" s="56"/>
      <c r="N1004" s="56"/>
      <c r="O1004" s="56"/>
      <c r="P1004" s="56"/>
      <c r="Q1004" s="56"/>
      <c r="R1004" s="56"/>
      <c r="S1004" s="56"/>
      <c r="T1004" s="56"/>
      <c r="U1004" s="56"/>
      <c r="V1004" s="56"/>
      <c r="W1004" s="56"/>
    </row>
    <row r="1005">
      <c r="D1005" s="4"/>
      <c r="F1005" s="56"/>
      <c r="G1005" s="56"/>
      <c r="J1005" s="56"/>
      <c r="K1005" s="56"/>
      <c r="L1005" s="56"/>
      <c r="M1005" s="56"/>
      <c r="N1005" s="56"/>
      <c r="O1005" s="56"/>
      <c r="P1005" s="56"/>
      <c r="Q1005" s="56"/>
      <c r="R1005" s="56"/>
      <c r="S1005" s="56"/>
      <c r="T1005" s="56"/>
      <c r="U1005" s="56"/>
      <c r="V1005" s="56"/>
      <c r="W1005" s="56"/>
    </row>
    <row r="1006">
      <c r="D1006" s="4"/>
      <c r="F1006" s="56"/>
      <c r="G1006" s="56"/>
      <c r="J1006" s="56"/>
      <c r="K1006" s="56"/>
      <c r="L1006" s="56"/>
      <c r="M1006" s="56"/>
      <c r="N1006" s="56"/>
      <c r="O1006" s="56"/>
      <c r="P1006" s="56"/>
      <c r="Q1006" s="56"/>
      <c r="R1006" s="56"/>
      <c r="S1006" s="56"/>
      <c r="T1006" s="56"/>
      <c r="U1006" s="56"/>
      <c r="V1006" s="56"/>
      <c r="W1006" s="56"/>
    </row>
    <row r="1007">
      <c r="D1007" s="4"/>
      <c r="F1007" s="56"/>
      <c r="G1007" s="56"/>
      <c r="J1007" s="56"/>
      <c r="K1007" s="56"/>
      <c r="L1007" s="56"/>
      <c r="M1007" s="56"/>
      <c r="N1007" s="56"/>
      <c r="O1007" s="56"/>
      <c r="P1007" s="56"/>
      <c r="Q1007" s="56"/>
      <c r="R1007" s="56"/>
      <c r="S1007" s="56"/>
      <c r="T1007" s="56"/>
      <c r="U1007" s="56"/>
      <c r="V1007" s="56"/>
      <c r="W1007" s="56"/>
    </row>
    <row r="1008">
      <c r="D1008" s="4"/>
      <c r="F1008" s="56"/>
      <c r="G1008" s="56"/>
      <c r="J1008" s="56"/>
      <c r="K1008" s="56"/>
      <c r="L1008" s="56"/>
      <c r="M1008" s="56"/>
      <c r="N1008" s="56"/>
      <c r="O1008" s="56"/>
      <c r="P1008" s="56"/>
      <c r="Q1008" s="56"/>
      <c r="R1008" s="56"/>
      <c r="S1008" s="56"/>
      <c r="T1008" s="56"/>
      <c r="U1008" s="56"/>
      <c r="V1008" s="56"/>
      <c r="W1008" s="56"/>
    </row>
    <row r="1009">
      <c r="D1009" s="4"/>
      <c r="F1009" s="56"/>
      <c r="G1009" s="56"/>
      <c r="J1009" s="56"/>
      <c r="K1009" s="56"/>
      <c r="L1009" s="56"/>
      <c r="M1009" s="56"/>
      <c r="N1009" s="56"/>
      <c r="O1009" s="56"/>
      <c r="P1009" s="56"/>
      <c r="Q1009" s="56"/>
      <c r="R1009" s="56"/>
      <c r="S1009" s="56"/>
      <c r="T1009" s="56"/>
      <c r="U1009" s="56"/>
      <c r="V1009" s="56"/>
      <c r="W1009" s="56"/>
    </row>
    <row r="1010">
      <c r="D1010" s="4"/>
      <c r="F1010" s="56"/>
      <c r="G1010" s="56"/>
      <c r="J1010" s="56"/>
      <c r="K1010" s="56"/>
      <c r="L1010" s="56"/>
      <c r="M1010" s="56"/>
      <c r="N1010" s="56"/>
      <c r="O1010" s="56"/>
      <c r="P1010" s="56"/>
      <c r="Q1010" s="56"/>
      <c r="R1010" s="56"/>
      <c r="S1010" s="56"/>
      <c r="T1010" s="56"/>
      <c r="U1010" s="56"/>
      <c r="V1010" s="56"/>
      <c r="W1010" s="56"/>
    </row>
    <row r="1011">
      <c r="D1011" s="4"/>
      <c r="F1011" s="56"/>
      <c r="G1011" s="56"/>
      <c r="J1011" s="56"/>
      <c r="K1011" s="56"/>
      <c r="L1011" s="56"/>
      <c r="M1011" s="56"/>
      <c r="N1011" s="56"/>
      <c r="O1011" s="56"/>
      <c r="P1011" s="56"/>
      <c r="Q1011" s="56"/>
      <c r="R1011" s="56"/>
      <c r="S1011" s="56"/>
      <c r="T1011" s="56"/>
      <c r="U1011" s="56"/>
      <c r="V1011" s="56"/>
      <c r="W1011" s="56"/>
    </row>
    <row r="1012">
      <c r="D1012" s="4"/>
      <c r="F1012" s="56"/>
      <c r="G1012" s="56"/>
      <c r="J1012" s="56"/>
      <c r="K1012" s="56"/>
      <c r="L1012" s="56"/>
      <c r="M1012" s="56"/>
      <c r="N1012" s="56"/>
      <c r="O1012" s="56"/>
      <c r="P1012" s="56"/>
      <c r="Q1012" s="56"/>
      <c r="R1012" s="56"/>
      <c r="S1012" s="56"/>
      <c r="T1012" s="56"/>
      <c r="U1012" s="56"/>
      <c r="V1012" s="56"/>
      <c r="W1012" s="56"/>
    </row>
    <row r="1013">
      <c r="D1013" s="4"/>
      <c r="F1013" s="56"/>
      <c r="G1013" s="56"/>
      <c r="J1013" s="56"/>
      <c r="K1013" s="56"/>
      <c r="L1013" s="56"/>
      <c r="M1013" s="56"/>
      <c r="N1013" s="56"/>
      <c r="O1013" s="56"/>
      <c r="P1013" s="56"/>
      <c r="Q1013" s="56"/>
      <c r="R1013" s="56"/>
      <c r="S1013" s="56"/>
      <c r="T1013" s="56"/>
      <c r="U1013" s="56"/>
      <c r="V1013" s="56"/>
      <c r="W1013" s="56"/>
    </row>
    <row r="1014">
      <c r="D1014" s="4"/>
      <c r="F1014" s="56"/>
      <c r="G1014" s="56"/>
      <c r="J1014" s="56"/>
      <c r="K1014" s="56"/>
      <c r="L1014" s="56"/>
      <c r="M1014" s="56"/>
      <c r="N1014" s="56"/>
      <c r="O1014" s="56"/>
      <c r="P1014" s="56"/>
      <c r="Q1014" s="56"/>
      <c r="R1014" s="56"/>
      <c r="S1014" s="56"/>
      <c r="T1014" s="56"/>
      <c r="U1014" s="56"/>
      <c r="V1014" s="56"/>
      <c r="W1014" s="56"/>
    </row>
    <row r="1015">
      <c r="D1015" s="4"/>
      <c r="F1015" s="56"/>
      <c r="G1015" s="56"/>
      <c r="J1015" s="56"/>
      <c r="K1015" s="56"/>
      <c r="L1015" s="56"/>
      <c r="M1015" s="56"/>
      <c r="N1015" s="56"/>
      <c r="O1015" s="56"/>
      <c r="P1015" s="56"/>
      <c r="Q1015" s="56"/>
      <c r="R1015" s="56"/>
      <c r="S1015" s="56"/>
      <c r="T1015" s="56"/>
      <c r="U1015" s="56"/>
      <c r="V1015" s="56"/>
      <c r="W1015" s="56"/>
    </row>
    <row r="1016">
      <c r="D1016" s="4"/>
      <c r="F1016" s="56"/>
      <c r="G1016" s="56"/>
      <c r="J1016" s="56"/>
      <c r="K1016" s="56"/>
      <c r="L1016" s="56"/>
      <c r="M1016" s="56"/>
      <c r="N1016" s="56"/>
      <c r="O1016" s="56"/>
      <c r="P1016" s="56"/>
      <c r="Q1016" s="56"/>
      <c r="R1016" s="56"/>
      <c r="S1016" s="56"/>
      <c r="T1016" s="56"/>
      <c r="U1016" s="56"/>
      <c r="V1016" s="56"/>
      <c r="W1016" s="56"/>
    </row>
    <row r="1017">
      <c r="D1017" s="4"/>
      <c r="F1017" s="56"/>
      <c r="G1017" s="56"/>
      <c r="J1017" s="56"/>
      <c r="K1017" s="56"/>
      <c r="L1017" s="56"/>
      <c r="M1017" s="56"/>
      <c r="N1017" s="56"/>
      <c r="O1017" s="56"/>
      <c r="P1017" s="56"/>
      <c r="Q1017" s="56"/>
      <c r="R1017" s="56"/>
      <c r="S1017" s="56"/>
      <c r="T1017" s="56"/>
      <c r="U1017" s="56"/>
      <c r="V1017" s="56"/>
      <c r="W1017" s="56"/>
    </row>
    <row r="1018">
      <c r="D1018" s="4"/>
      <c r="F1018" s="56"/>
      <c r="G1018" s="56"/>
      <c r="J1018" s="56"/>
      <c r="K1018" s="56"/>
      <c r="L1018" s="56"/>
      <c r="M1018" s="56"/>
      <c r="N1018" s="56"/>
      <c r="O1018" s="56"/>
      <c r="P1018" s="56"/>
      <c r="Q1018" s="56"/>
      <c r="R1018" s="56"/>
      <c r="S1018" s="56"/>
      <c r="T1018" s="56"/>
      <c r="U1018" s="56"/>
      <c r="V1018" s="56"/>
      <c r="W1018" s="56"/>
    </row>
    <row r="1019">
      <c r="D1019" s="4"/>
      <c r="F1019" s="56"/>
      <c r="G1019" s="56"/>
      <c r="J1019" s="56"/>
      <c r="K1019" s="56"/>
      <c r="L1019" s="56"/>
      <c r="M1019" s="56"/>
      <c r="N1019" s="56"/>
      <c r="O1019" s="56"/>
      <c r="P1019" s="56"/>
      <c r="Q1019" s="56"/>
      <c r="R1019" s="56"/>
      <c r="S1019" s="56"/>
      <c r="T1019" s="56"/>
      <c r="U1019" s="56"/>
      <c r="V1019" s="56"/>
      <c r="W1019" s="56"/>
    </row>
    <row r="1020">
      <c r="D1020" s="4"/>
      <c r="F1020" s="56"/>
      <c r="G1020" s="56"/>
      <c r="J1020" s="56"/>
      <c r="K1020" s="56"/>
      <c r="L1020" s="56"/>
      <c r="M1020" s="56"/>
      <c r="N1020" s="56"/>
      <c r="O1020" s="56"/>
      <c r="P1020" s="56"/>
      <c r="Q1020" s="56"/>
      <c r="R1020" s="56"/>
      <c r="S1020" s="56"/>
      <c r="T1020" s="56"/>
      <c r="U1020" s="56"/>
      <c r="V1020" s="56"/>
      <c r="W1020" s="56"/>
    </row>
    <row r="1021">
      <c r="D1021" s="4"/>
      <c r="F1021" s="56"/>
      <c r="G1021" s="56"/>
      <c r="J1021" s="56"/>
      <c r="K1021" s="56"/>
      <c r="L1021" s="56"/>
      <c r="M1021" s="56"/>
      <c r="N1021" s="56"/>
      <c r="O1021" s="56"/>
      <c r="P1021" s="56"/>
      <c r="Q1021" s="56"/>
      <c r="R1021" s="56"/>
      <c r="S1021" s="56"/>
      <c r="T1021" s="56"/>
      <c r="U1021" s="56"/>
      <c r="V1021" s="56"/>
      <c r="W1021" s="56"/>
    </row>
    <row r="1022">
      <c r="D1022" s="4"/>
      <c r="F1022" s="56"/>
      <c r="G1022" s="56"/>
      <c r="J1022" s="56"/>
      <c r="K1022" s="56"/>
      <c r="L1022" s="56"/>
      <c r="M1022" s="56"/>
      <c r="N1022" s="56"/>
      <c r="O1022" s="56"/>
      <c r="P1022" s="56"/>
      <c r="Q1022" s="56"/>
      <c r="R1022" s="56"/>
      <c r="S1022" s="56"/>
      <c r="T1022" s="56"/>
      <c r="U1022" s="56"/>
      <c r="V1022" s="56"/>
      <c r="W1022" s="56"/>
    </row>
    <row r="1023">
      <c r="D1023" s="4"/>
      <c r="F1023" s="56"/>
      <c r="G1023" s="56"/>
      <c r="J1023" s="56"/>
      <c r="K1023" s="56"/>
      <c r="L1023" s="56"/>
      <c r="M1023" s="56"/>
      <c r="N1023" s="56"/>
      <c r="O1023" s="56"/>
      <c r="P1023" s="56"/>
      <c r="Q1023" s="56"/>
      <c r="R1023" s="56"/>
      <c r="S1023" s="56"/>
      <c r="T1023" s="56"/>
      <c r="U1023" s="56"/>
      <c r="V1023" s="56"/>
      <c r="W1023" s="56"/>
    </row>
    <row r="1024">
      <c r="D1024" s="4"/>
      <c r="F1024" s="56"/>
      <c r="G1024" s="56"/>
      <c r="J1024" s="56"/>
      <c r="K1024" s="56"/>
      <c r="L1024" s="56"/>
      <c r="M1024" s="56"/>
      <c r="N1024" s="56"/>
      <c r="O1024" s="56"/>
      <c r="P1024" s="56"/>
      <c r="Q1024" s="56"/>
      <c r="R1024" s="56"/>
      <c r="S1024" s="56"/>
      <c r="T1024" s="56"/>
      <c r="U1024" s="56"/>
      <c r="V1024" s="56"/>
      <c r="W1024" s="56"/>
    </row>
    <row r="1025">
      <c r="D1025" s="4"/>
      <c r="F1025" s="56"/>
      <c r="G1025" s="56"/>
      <c r="J1025" s="56"/>
      <c r="K1025" s="56"/>
      <c r="L1025" s="56"/>
      <c r="M1025" s="56"/>
      <c r="N1025" s="56"/>
      <c r="O1025" s="56"/>
      <c r="P1025" s="56"/>
      <c r="Q1025" s="56"/>
      <c r="R1025" s="56"/>
      <c r="S1025" s="56"/>
      <c r="T1025" s="56"/>
      <c r="U1025" s="56"/>
      <c r="V1025" s="56"/>
      <c r="W1025" s="56"/>
    </row>
    <row r="1026">
      <c r="D1026" s="4"/>
      <c r="F1026" s="56"/>
      <c r="G1026" s="56"/>
      <c r="J1026" s="56"/>
      <c r="K1026" s="56"/>
      <c r="L1026" s="56"/>
      <c r="M1026" s="56"/>
      <c r="N1026" s="56"/>
      <c r="O1026" s="56"/>
      <c r="P1026" s="56"/>
      <c r="Q1026" s="56"/>
      <c r="R1026" s="56"/>
      <c r="S1026" s="56"/>
      <c r="T1026" s="56"/>
      <c r="U1026" s="56"/>
      <c r="V1026" s="56"/>
      <c r="W1026" s="56"/>
    </row>
    <row r="1027">
      <c r="D1027" s="4"/>
      <c r="F1027" s="56"/>
      <c r="G1027" s="56"/>
      <c r="J1027" s="56"/>
      <c r="K1027" s="56"/>
      <c r="L1027" s="56"/>
      <c r="M1027" s="56"/>
      <c r="N1027" s="56"/>
      <c r="O1027" s="56"/>
      <c r="P1027" s="56"/>
      <c r="Q1027" s="56"/>
      <c r="R1027" s="56"/>
      <c r="S1027" s="56"/>
      <c r="T1027" s="56"/>
      <c r="U1027" s="56"/>
      <c r="V1027" s="56"/>
      <c r="W1027" s="56"/>
    </row>
    <row r="1028">
      <c r="D1028" s="4"/>
      <c r="F1028" s="56"/>
      <c r="G1028" s="56"/>
      <c r="J1028" s="56"/>
      <c r="K1028" s="56"/>
      <c r="L1028" s="56"/>
      <c r="M1028" s="56"/>
      <c r="N1028" s="56"/>
      <c r="O1028" s="56"/>
      <c r="P1028" s="56"/>
      <c r="Q1028" s="56"/>
      <c r="R1028" s="56"/>
      <c r="S1028" s="56"/>
      <c r="T1028" s="56"/>
      <c r="U1028" s="56"/>
      <c r="V1028" s="56"/>
      <c r="W1028" s="56"/>
    </row>
    <row r="1029">
      <c r="D1029" s="4"/>
      <c r="F1029" s="56"/>
      <c r="G1029" s="56"/>
      <c r="J1029" s="56"/>
      <c r="K1029" s="56"/>
      <c r="L1029" s="56"/>
      <c r="M1029" s="56"/>
      <c r="N1029" s="56"/>
      <c r="O1029" s="56"/>
      <c r="P1029" s="56"/>
      <c r="Q1029" s="56"/>
      <c r="R1029" s="56"/>
      <c r="S1029" s="56"/>
      <c r="T1029" s="56"/>
      <c r="U1029" s="56"/>
      <c r="V1029" s="56"/>
      <c r="W1029" s="56"/>
    </row>
    <row r="1030">
      <c r="D1030" s="4"/>
      <c r="F1030" s="56"/>
      <c r="G1030" s="56"/>
      <c r="J1030" s="56"/>
      <c r="K1030" s="56"/>
      <c r="L1030" s="56"/>
      <c r="M1030" s="56"/>
      <c r="N1030" s="56"/>
      <c r="O1030" s="56"/>
      <c r="P1030" s="56"/>
      <c r="Q1030" s="56"/>
      <c r="R1030" s="56"/>
      <c r="S1030" s="56"/>
      <c r="T1030" s="56"/>
      <c r="U1030" s="56"/>
      <c r="V1030" s="56"/>
      <c r="W1030" s="56"/>
    </row>
    <row r="1031">
      <c r="D1031" s="4"/>
      <c r="F1031" s="56"/>
      <c r="G1031" s="56"/>
      <c r="J1031" s="56"/>
      <c r="K1031" s="56"/>
      <c r="L1031" s="56"/>
      <c r="M1031" s="56"/>
      <c r="N1031" s="56"/>
      <c r="O1031" s="56"/>
      <c r="P1031" s="56"/>
      <c r="Q1031" s="56"/>
      <c r="R1031" s="56"/>
      <c r="S1031" s="56"/>
      <c r="T1031" s="56"/>
      <c r="U1031" s="56"/>
      <c r="V1031" s="56"/>
      <c r="W1031" s="56"/>
    </row>
    <row r="1032">
      <c r="D1032" s="4"/>
      <c r="F1032" s="56"/>
      <c r="G1032" s="56"/>
      <c r="J1032" s="56"/>
      <c r="K1032" s="56"/>
      <c r="L1032" s="56"/>
      <c r="M1032" s="56"/>
      <c r="N1032" s="56"/>
      <c r="O1032" s="56"/>
      <c r="P1032" s="56"/>
      <c r="Q1032" s="56"/>
      <c r="R1032" s="56"/>
      <c r="S1032" s="56"/>
      <c r="T1032" s="56"/>
      <c r="U1032" s="56"/>
      <c r="V1032" s="56"/>
      <c r="W1032" s="56"/>
    </row>
    <row r="1033">
      <c r="D1033" s="4"/>
      <c r="F1033" s="56"/>
      <c r="G1033" s="56"/>
      <c r="J1033" s="56"/>
      <c r="K1033" s="56"/>
      <c r="L1033" s="56"/>
      <c r="M1033" s="56"/>
      <c r="N1033" s="56"/>
      <c r="O1033" s="56"/>
      <c r="P1033" s="56"/>
      <c r="Q1033" s="56"/>
      <c r="R1033" s="56"/>
      <c r="S1033" s="56"/>
      <c r="T1033" s="56"/>
      <c r="U1033" s="56"/>
      <c r="V1033" s="56"/>
      <c r="W1033" s="56"/>
    </row>
    <row r="1034">
      <c r="D1034" s="4"/>
      <c r="F1034" s="56"/>
      <c r="G1034" s="56"/>
      <c r="J1034" s="56"/>
      <c r="K1034" s="56"/>
      <c r="L1034" s="56"/>
      <c r="M1034" s="56"/>
      <c r="N1034" s="56"/>
      <c r="O1034" s="56"/>
      <c r="P1034" s="56"/>
      <c r="Q1034" s="56"/>
      <c r="R1034" s="56"/>
      <c r="S1034" s="56"/>
      <c r="T1034" s="56"/>
      <c r="U1034" s="56"/>
      <c r="V1034" s="56"/>
      <c r="W1034" s="56"/>
    </row>
    <row r="1035">
      <c r="D1035" s="4"/>
      <c r="F1035" s="56"/>
      <c r="G1035" s="56"/>
      <c r="J1035" s="56"/>
      <c r="K1035" s="56"/>
      <c r="L1035" s="56"/>
      <c r="M1035" s="56"/>
      <c r="N1035" s="56"/>
      <c r="O1035" s="56"/>
      <c r="P1035" s="56"/>
      <c r="Q1035" s="56"/>
      <c r="R1035" s="56"/>
      <c r="S1035" s="56"/>
      <c r="T1035" s="56"/>
      <c r="U1035" s="56"/>
      <c r="V1035" s="56"/>
      <c r="W1035" s="56"/>
    </row>
    <row r="1036">
      <c r="D1036" s="4"/>
      <c r="F1036" s="56"/>
      <c r="G1036" s="56"/>
      <c r="J1036" s="56"/>
      <c r="K1036" s="56"/>
      <c r="L1036" s="56"/>
      <c r="M1036" s="56"/>
      <c r="N1036" s="56"/>
      <c r="O1036" s="56"/>
      <c r="P1036" s="56"/>
      <c r="Q1036" s="56"/>
      <c r="R1036" s="56"/>
      <c r="S1036" s="56"/>
      <c r="T1036" s="56"/>
      <c r="U1036" s="56"/>
      <c r="V1036" s="56"/>
      <c r="W1036" s="56"/>
    </row>
    <row r="1037">
      <c r="D1037" s="4"/>
      <c r="F1037" s="56"/>
      <c r="G1037" s="56"/>
      <c r="J1037" s="56"/>
      <c r="K1037" s="56"/>
      <c r="L1037" s="56"/>
      <c r="M1037" s="56"/>
      <c r="N1037" s="56"/>
      <c r="O1037" s="56"/>
      <c r="P1037" s="56"/>
      <c r="Q1037" s="56"/>
      <c r="R1037" s="56"/>
      <c r="S1037" s="56"/>
      <c r="T1037" s="56"/>
      <c r="U1037" s="56"/>
      <c r="V1037" s="56"/>
      <c r="W1037" s="56"/>
    </row>
    <row r="1038">
      <c r="D1038" s="4"/>
      <c r="F1038" s="56"/>
      <c r="G1038" s="56"/>
      <c r="J1038" s="56"/>
      <c r="K1038" s="56"/>
      <c r="L1038" s="56"/>
      <c r="M1038" s="56"/>
      <c r="N1038" s="56"/>
      <c r="O1038" s="56"/>
      <c r="P1038" s="56"/>
      <c r="Q1038" s="56"/>
      <c r="R1038" s="56"/>
      <c r="S1038" s="56"/>
      <c r="T1038" s="56"/>
      <c r="U1038" s="56"/>
      <c r="V1038" s="56"/>
      <c r="W1038" s="56"/>
    </row>
    <row r="1039">
      <c r="D1039" s="4"/>
      <c r="F1039" s="56"/>
      <c r="G1039" s="56"/>
      <c r="J1039" s="56"/>
      <c r="K1039" s="56"/>
      <c r="L1039" s="56"/>
      <c r="M1039" s="56"/>
      <c r="N1039" s="56"/>
      <c r="O1039" s="56"/>
      <c r="P1039" s="56"/>
      <c r="Q1039" s="56"/>
      <c r="R1039" s="56"/>
      <c r="S1039" s="56"/>
      <c r="T1039" s="56"/>
      <c r="U1039" s="56"/>
      <c r="V1039" s="56"/>
      <c r="W1039" s="56"/>
    </row>
    <row r="1040">
      <c r="D1040" s="4"/>
      <c r="F1040" s="56"/>
      <c r="G1040" s="56"/>
      <c r="J1040" s="56"/>
      <c r="K1040" s="56"/>
      <c r="L1040" s="56"/>
      <c r="M1040" s="56"/>
      <c r="N1040" s="56"/>
      <c r="O1040" s="56"/>
      <c r="P1040" s="56"/>
      <c r="Q1040" s="56"/>
      <c r="R1040" s="56"/>
      <c r="S1040" s="56"/>
      <c r="T1040" s="56"/>
      <c r="U1040" s="56"/>
      <c r="V1040" s="56"/>
      <c r="W1040" s="56"/>
    </row>
    <row r="1041">
      <c r="D1041" s="4"/>
      <c r="F1041" s="56"/>
      <c r="G1041" s="56"/>
      <c r="J1041" s="56"/>
      <c r="K1041" s="56"/>
      <c r="L1041" s="56"/>
      <c r="M1041" s="56"/>
      <c r="N1041" s="56"/>
      <c r="O1041" s="56"/>
      <c r="P1041" s="56"/>
      <c r="Q1041" s="56"/>
      <c r="R1041" s="56"/>
      <c r="S1041" s="56"/>
      <c r="T1041" s="56"/>
      <c r="U1041" s="56"/>
      <c r="V1041" s="56"/>
      <c r="W1041" s="56"/>
    </row>
    <row r="1042">
      <c r="D1042" s="4"/>
      <c r="F1042" s="56"/>
      <c r="G1042" s="56"/>
      <c r="J1042" s="56"/>
      <c r="K1042" s="56"/>
      <c r="L1042" s="56"/>
      <c r="M1042" s="56"/>
      <c r="N1042" s="56"/>
      <c r="O1042" s="56"/>
      <c r="P1042" s="56"/>
      <c r="Q1042" s="56"/>
      <c r="R1042" s="56"/>
      <c r="S1042" s="56"/>
      <c r="T1042" s="56"/>
      <c r="U1042" s="56"/>
      <c r="V1042" s="56"/>
      <c r="W1042" s="56"/>
    </row>
    <row r="1043">
      <c r="D1043" s="4"/>
      <c r="F1043" s="56"/>
      <c r="G1043" s="56"/>
      <c r="J1043" s="56"/>
      <c r="K1043" s="56"/>
      <c r="L1043" s="56"/>
      <c r="M1043" s="56"/>
      <c r="N1043" s="56"/>
      <c r="O1043" s="56"/>
      <c r="P1043" s="56"/>
      <c r="Q1043" s="56"/>
      <c r="R1043" s="56"/>
      <c r="S1043" s="56"/>
      <c r="T1043" s="56"/>
      <c r="U1043" s="56"/>
      <c r="V1043" s="56"/>
      <c r="W1043" s="56"/>
    </row>
    <row r="1044">
      <c r="D1044" s="4"/>
      <c r="F1044" s="56"/>
      <c r="G1044" s="56"/>
      <c r="J1044" s="56"/>
      <c r="K1044" s="56"/>
      <c r="L1044" s="56"/>
      <c r="M1044" s="56"/>
      <c r="N1044" s="56"/>
      <c r="O1044" s="56"/>
      <c r="P1044" s="56"/>
      <c r="Q1044" s="56"/>
      <c r="R1044" s="56"/>
      <c r="S1044" s="56"/>
      <c r="T1044" s="56"/>
      <c r="U1044" s="56"/>
      <c r="V1044" s="56"/>
      <c r="W1044" s="56"/>
    </row>
    <row r="1045">
      <c r="D1045" s="4"/>
      <c r="F1045" s="56"/>
      <c r="G1045" s="56"/>
      <c r="J1045" s="56"/>
      <c r="K1045" s="56"/>
      <c r="L1045" s="56"/>
      <c r="M1045" s="56"/>
      <c r="N1045" s="56"/>
      <c r="O1045" s="56"/>
      <c r="P1045" s="56"/>
      <c r="Q1045" s="56"/>
      <c r="R1045" s="56"/>
      <c r="S1045" s="56"/>
      <c r="T1045" s="56"/>
      <c r="U1045" s="56"/>
      <c r="V1045" s="56"/>
      <c r="W1045" s="56"/>
    </row>
    <row r="1046">
      <c r="D1046" s="4"/>
      <c r="F1046" s="56"/>
      <c r="G1046" s="56"/>
      <c r="J1046" s="56"/>
      <c r="K1046" s="56"/>
      <c r="L1046" s="56"/>
      <c r="M1046" s="56"/>
      <c r="N1046" s="56"/>
      <c r="O1046" s="56"/>
      <c r="P1046" s="56"/>
      <c r="Q1046" s="56"/>
      <c r="R1046" s="56"/>
      <c r="S1046" s="56"/>
      <c r="T1046" s="56"/>
      <c r="U1046" s="56"/>
      <c r="V1046" s="56"/>
      <c r="W1046" s="56"/>
    </row>
    <row r="1047">
      <c r="D1047" s="4"/>
      <c r="F1047" s="56"/>
      <c r="G1047" s="56"/>
      <c r="J1047" s="56"/>
      <c r="K1047" s="56"/>
      <c r="L1047" s="56"/>
      <c r="M1047" s="56"/>
      <c r="N1047" s="56"/>
      <c r="O1047" s="56"/>
      <c r="P1047" s="56"/>
      <c r="Q1047" s="56"/>
      <c r="R1047" s="56"/>
      <c r="S1047" s="56"/>
      <c r="T1047" s="56"/>
      <c r="U1047" s="56"/>
      <c r="V1047" s="56"/>
      <c r="W1047" s="56"/>
    </row>
    <row r="1048">
      <c r="D1048" s="4"/>
      <c r="F1048" s="56"/>
      <c r="G1048" s="56"/>
      <c r="J1048" s="56"/>
      <c r="K1048" s="56"/>
      <c r="L1048" s="56"/>
      <c r="M1048" s="56"/>
      <c r="N1048" s="56"/>
      <c r="O1048" s="56"/>
      <c r="P1048" s="56"/>
      <c r="Q1048" s="56"/>
      <c r="R1048" s="56"/>
      <c r="S1048" s="56"/>
      <c r="T1048" s="56"/>
      <c r="U1048" s="56"/>
      <c r="V1048" s="56"/>
      <c r="W1048" s="56"/>
    </row>
    <row r="1049">
      <c r="D1049" s="4"/>
      <c r="F1049" s="56"/>
      <c r="G1049" s="56"/>
      <c r="J1049" s="56"/>
      <c r="K1049" s="56"/>
      <c r="L1049" s="56"/>
      <c r="M1049" s="56"/>
      <c r="N1049" s="56"/>
      <c r="O1049" s="56"/>
      <c r="P1049" s="56"/>
      <c r="Q1049" s="56"/>
      <c r="R1049" s="56"/>
      <c r="S1049" s="56"/>
      <c r="T1049" s="56"/>
      <c r="U1049" s="56"/>
      <c r="V1049" s="56"/>
      <c r="W1049" s="56"/>
    </row>
    <row r="1050">
      <c r="D1050" s="4"/>
      <c r="F1050" s="56"/>
      <c r="G1050" s="56"/>
      <c r="J1050" s="56"/>
      <c r="K1050" s="56"/>
      <c r="L1050" s="56"/>
      <c r="M1050" s="56"/>
      <c r="N1050" s="56"/>
      <c r="O1050" s="56"/>
      <c r="P1050" s="56"/>
      <c r="Q1050" s="56"/>
      <c r="R1050" s="56"/>
      <c r="S1050" s="56"/>
      <c r="T1050" s="56"/>
      <c r="U1050" s="56"/>
      <c r="V1050" s="56"/>
      <c r="W1050" s="56"/>
    </row>
    <row r="1051">
      <c r="D1051" s="4"/>
      <c r="F1051" s="56"/>
      <c r="G1051" s="56"/>
      <c r="J1051" s="56"/>
      <c r="K1051" s="56"/>
      <c r="L1051" s="56"/>
      <c r="M1051" s="56"/>
      <c r="N1051" s="56"/>
      <c r="O1051" s="56"/>
      <c r="P1051" s="56"/>
      <c r="Q1051" s="56"/>
      <c r="R1051" s="56"/>
      <c r="S1051" s="56"/>
      <c r="T1051" s="56"/>
      <c r="U1051" s="56"/>
      <c r="V1051" s="56"/>
      <c r="W1051" s="56"/>
    </row>
    <row r="1052">
      <c r="D1052" s="4"/>
      <c r="F1052" s="56"/>
      <c r="G1052" s="56"/>
      <c r="J1052" s="56"/>
      <c r="K1052" s="56"/>
      <c r="L1052" s="56"/>
      <c r="M1052" s="56"/>
      <c r="N1052" s="56"/>
      <c r="O1052" s="56"/>
      <c r="P1052" s="56"/>
      <c r="Q1052" s="56"/>
      <c r="R1052" s="56"/>
      <c r="S1052" s="56"/>
      <c r="T1052" s="56"/>
      <c r="U1052" s="56"/>
      <c r="V1052" s="56"/>
      <c r="W1052" s="56"/>
    </row>
    <row r="1053">
      <c r="D1053" s="4"/>
      <c r="F1053" s="56"/>
      <c r="G1053" s="56"/>
      <c r="J1053" s="56"/>
      <c r="K1053" s="56"/>
      <c r="L1053" s="56"/>
      <c r="M1053" s="56"/>
      <c r="N1053" s="56"/>
      <c r="O1053" s="56"/>
      <c r="P1053" s="56"/>
      <c r="Q1053" s="56"/>
      <c r="R1053" s="56"/>
      <c r="S1053" s="56"/>
      <c r="T1053" s="56"/>
      <c r="U1053" s="56"/>
      <c r="V1053" s="56"/>
      <c r="W1053" s="56"/>
    </row>
    <row r="1054">
      <c r="D1054" s="4"/>
      <c r="F1054" s="56"/>
      <c r="G1054" s="56"/>
      <c r="J1054" s="56"/>
      <c r="K1054" s="56"/>
      <c r="L1054" s="56"/>
      <c r="M1054" s="56"/>
      <c r="N1054" s="56"/>
      <c r="O1054" s="56"/>
      <c r="P1054" s="56"/>
      <c r="Q1054" s="56"/>
      <c r="R1054" s="56"/>
      <c r="S1054" s="56"/>
      <c r="T1054" s="56"/>
      <c r="U1054" s="56"/>
      <c r="V1054" s="56"/>
      <c r="W1054" s="56"/>
    </row>
    <row r="1055">
      <c r="D1055" s="4"/>
      <c r="F1055" s="56"/>
      <c r="G1055" s="56"/>
      <c r="J1055" s="56"/>
      <c r="K1055" s="56"/>
      <c r="L1055" s="56"/>
      <c r="M1055" s="56"/>
      <c r="N1055" s="56"/>
      <c r="O1055" s="56"/>
      <c r="P1055" s="56"/>
      <c r="Q1055" s="56"/>
      <c r="R1055" s="56"/>
      <c r="S1055" s="56"/>
      <c r="T1055" s="56"/>
      <c r="U1055" s="56"/>
      <c r="V1055" s="56"/>
      <c r="W1055" s="56"/>
    </row>
    <row r="1056">
      <c r="D1056" s="4"/>
      <c r="F1056" s="56"/>
      <c r="G1056" s="56"/>
      <c r="J1056" s="56"/>
      <c r="K1056" s="56"/>
      <c r="L1056" s="56"/>
      <c r="M1056" s="56"/>
      <c r="N1056" s="56"/>
      <c r="O1056" s="56"/>
      <c r="P1056" s="56"/>
      <c r="Q1056" s="56"/>
      <c r="R1056" s="56"/>
      <c r="S1056" s="56"/>
      <c r="T1056" s="56"/>
      <c r="U1056" s="56"/>
      <c r="V1056" s="56"/>
      <c r="W1056" s="56"/>
    </row>
    <row r="1057">
      <c r="D1057" s="4"/>
      <c r="F1057" s="56"/>
      <c r="G1057" s="56"/>
      <c r="J1057" s="56"/>
      <c r="K1057" s="56"/>
      <c r="L1057" s="56"/>
      <c r="M1057" s="56"/>
      <c r="N1057" s="56"/>
      <c r="O1057" s="56"/>
      <c r="P1057" s="56"/>
      <c r="Q1057" s="56"/>
      <c r="R1057" s="56"/>
      <c r="S1057" s="56"/>
      <c r="T1057" s="56"/>
      <c r="U1057" s="56"/>
      <c r="V1057" s="56"/>
      <c r="W1057" s="56"/>
    </row>
    <row r="1058">
      <c r="D1058" s="4"/>
      <c r="F1058" s="56"/>
      <c r="G1058" s="56"/>
      <c r="J1058" s="56"/>
      <c r="K1058" s="56"/>
      <c r="L1058" s="56"/>
      <c r="M1058" s="56"/>
      <c r="N1058" s="56"/>
      <c r="O1058" s="56"/>
      <c r="P1058" s="56"/>
      <c r="Q1058" s="56"/>
      <c r="R1058" s="56"/>
      <c r="S1058" s="56"/>
      <c r="T1058" s="56"/>
      <c r="U1058" s="56"/>
      <c r="V1058" s="56"/>
      <c r="W1058" s="56"/>
    </row>
    <row r="1059">
      <c r="D1059" s="4"/>
      <c r="F1059" s="56"/>
      <c r="G1059" s="56"/>
      <c r="J1059" s="56"/>
      <c r="K1059" s="56"/>
      <c r="L1059" s="56"/>
      <c r="M1059" s="56"/>
      <c r="N1059" s="56"/>
      <c r="O1059" s="56"/>
      <c r="P1059" s="56"/>
      <c r="Q1059" s="56"/>
      <c r="R1059" s="56"/>
      <c r="S1059" s="56"/>
      <c r="T1059" s="56"/>
      <c r="U1059" s="56"/>
      <c r="V1059" s="56"/>
      <c r="W1059" s="56"/>
    </row>
    <row r="1060">
      <c r="D1060" s="4"/>
      <c r="F1060" s="56"/>
      <c r="G1060" s="56"/>
      <c r="J1060" s="56"/>
      <c r="K1060" s="56"/>
      <c r="L1060" s="56"/>
      <c r="M1060" s="56"/>
      <c r="N1060" s="56"/>
      <c r="O1060" s="56"/>
      <c r="P1060" s="56"/>
      <c r="Q1060" s="56"/>
      <c r="R1060" s="56"/>
      <c r="S1060" s="56"/>
      <c r="T1060" s="56"/>
      <c r="U1060" s="56"/>
      <c r="V1060" s="56"/>
      <c r="W1060" s="56"/>
    </row>
    <row r="1061">
      <c r="D1061" s="4"/>
      <c r="F1061" s="56"/>
      <c r="G1061" s="56"/>
      <c r="J1061" s="56"/>
      <c r="K1061" s="56"/>
      <c r="L1061" s="56"/>
      <c r="M1061" s="56"/>
      <c r="N1061" s="56"/>
      <c r="O1061" s="56"/>
      <c r="P1061" s="56"/>
      <c r="Q1061" s="56"/>
      <c r="R1061" s="56"/>
      <c r="S1061" s="56"/>
      <c r="T1061" s="56"/>
      <c r="U1061" s="56"/>
      <c r="V1061" s="56"/>
      <c r="W1061" s="56"/>
    </row>
    <row r="1062">
      <c r="D1062" s="4"/>
      <c r="F1062" s="56"/>
      <c r="G1062" s="56"/>
      <c r="J1062" s="56"/>
      <c r="K1062" s="56"/>
      <c r="L1062" s="56"/>
      <c r="M1062" s="56"/>
      <c r="N1062" s="56"/>
      <c r="O1062" s="56"/>
      <c r="P1062" s="56"/>
      <c r="Q1062" s="56"/>
      <c r="R1062" s="56"/>
      <c r="S1062" s="56"/>
      <c r="T1062" s="56"/>
      <c r="U1062" s="56"/>
      <c r="V1062" s="56"/>
      <c r="W1062" s="56"/>
    </row>
    <row r="1063">
      <c r="D1063" s="4"/>
      <c r="F1063" s="56"/>
      <c r="G1063" s="56"/>
      <c r="J1063" s="56"/>
      <c r="K1063" s="56"/>
      <c r="L1063" s="56"/>
      <c r="M1063" s="56"/>
      <c r="N1063" s="56"/>
      <c r="O1063" s="56"/>
      <c r="P1063" s="56"/>
      <c r="Q1063" s="56"/>
      <c r="R1063" s="56"/>
      <c r="S1063" s="56"/>
      <c r="T1063" s="56"/>
      <c r="U1063" s="56"/>
      <c r="V1063" s="56"/>
      <c r="W1063" s="56"/>
    </row>
    <row r="1064">
      <c r="D1064" s="4"/>
      <c r="F1064" s="56"/>
      <c r="G1064" s="56"/>
      <c r="J1064" s="56"/>
      <c r="K1064" s="56"/>
      <c r="L1064" s="56"/>
      <c r="M1064" s="56"/>
      <c r="N1064" s="56"/>
      <c r="O1064" s="56"/>
      <c r="P1064" s="56"/>
      <c r="Q1064" s="56"/>
      <c r="R1064" s="56"/>
      <c r="S1064" s="56"/>
      <c r="T1064" s="56"/>
      <c r="U1064" s="56"/>
      <c r="V1064" s="56"/>
      <c r="W1064" s="56"/>
    </row>
    <row r="1065">
      <c r="D1065" s="4"/>
      <c r="F1065" s="56"/>
      <c r="G1065" s="56"/>
      <c r="J1065" s="56"/>
      <c r="K1065" s="56"/>
      <c r="L1065" s="56"/>
      <c r="M1065" s="56"/>
      <c r="N1065" s="56"/>
      <c r="O1065" s="56"/>
      <c r="P1065" s="56"/>
      <c r="Q1065" s="56"/>
      <c r="R1065" s="56"/>
      <c r="S1065" s="56"/>
      <c r="T1065" s="56"/>
      <c r="U1065" s="56"/>
      <c r="V1065" s="56"/>
      <c r="W1065" s="56"/>
    </row>
    <row r="1066">
      <c r="D1066" s="4"/>
      <c r="F1066" s="56"/>
      <c r="G1066" s="56"/>
      <c r="J1066" s="56"/>
      <c r="K1066" s="56"/>
      <c r="L1066" s="56"/>
      <c r="M1066" s="56"/>
      <c r="N1066" s="56"/>
      <c r="O1066" s="56"/>
      <c r="P1066" s="56"/>
      <c r="Q1066" s="56"/>
      <c r="R1066" s="56"/>
      <c r="S1066" s="56"/>
      <c r="T1066" s="56"/>
      <c r="U1066" s="56"/>
      <c r="V1066" s="56"/>
      <c r="W1066" s="56"/>
    </row>
    <row r="1067">
      <c r="D1067" s="4"/>
      <c r="F1067" s="56"/>
      <c r="G1067" s="56"/>
      <c r="J1067" s="56"/>
      <c r="K1067" s="56"/>
      <c r="L1067" s="56"/>
      <c r="M1067" s="56"/>
      <c r="N1067" s="56"/>
      <c r="O1067" s="56"/>
      <c r="P1067" s="56"/>
      <c r="Q1067" s="56"/>
      <c r="R1067" s="56"/>
      <c r="S1067" s="56"/>
      <c r="T1067" s="56"/>
      <c r="U1067" s="56"/>
      <c r="V1067" s="56"/>
      <c r="W1067" s="56"/>
    </row>
    <row r="1068">
      <c r="D1068" s="4"/>
      <c r="F1068" s="56"/>
      <c r="G1068" s="56"/>
      <c r="J1068" s="56"/>
      <c r="K1068" s="56"/>
      <c r="L1068" s="56"/>
      <c r="M1068" s="56"/>
      <c r="N1068" s="56"/>
      <c r="O1068" s="56"/>
      <c r="P1068" s="56"/>
      <c r="Q1068" s="56"/>
      <c r="R1068" s="56"/>
      <c r="S1068" s="56"/>
      <c r="T1068" s="56"/>
      <c r="U1068" s="56"/>
      <c r="V1068" s="56"/>
      <c r="W1068" s="56"/>
    </row>
    <row r="1069">
      <c r="D1069" s="4"/>
      <c r="F1069" s="56"/>
      <c r="G1069" s="56"/>
      <c r="J1069" s="56"/>
      <c r="K1069" s="56"/>
      <c r="L1069" s="56"/>
      <c r="M1069" s="56"/>
      <c r="N1069" s="56"/>
      <c r="O1069" s="56"/>
      <c r="P1069" s="56"/>
      <c r="Q1069" s="56"/>
      <c r="R1069" s="56"/>
      <c r="S1069" s="56"/>
      <c r="T1069" s="56"/>
      <c r="U1069" s="56"/>
      <c r="V1069" s="56"/>
      <c r="W1069" s="56"/>
    </row>
    <row r="1070">
      <c r="D1070" s="4"/>
      <c r="F1070" s="56"/>
      <c r="G1070" s="56"/>
      <c r="J1070" s="56"/>
      <c r="K1070" s="56"/>
      <c r="L1070" s="56"/>
      <c r="M1070" s="56"/>
      <c r="N1070" s="56"/>
      <c r="O1070" s="56"/>
      <c r="P1070" s="56"/>
      <c r="Q1070" s="56"/>
      <c r="R1070" s="56"/>
      <c r="S1070" s="56"/>
      <c r="T1070" s="56"/>
      <c r="U1070" s="56"/>
      <c r="V1070" s="56"/>
      <c r="W1070" s="56"/>
    </row>
    <row r="1071">
      <c r="D1071" s="4"/>
      <c r="F1071" s="56"/>
      <c r="G1071" s="56"/>
      <c r="J1071" s="56"/>
      <c r="K1071" s="56"/>
      <c r="L1071" s="56"/>
      <c r="M1071" s="56"/>
      <c r="N1071" s="56"/>
      <c r="O1071" s="56"/>
      <c r="P1071" s="56"/>
      <c r="Q1071" s="56"/>
      <c r="R1071" s="56"/>
      <c r="S1071" s="56"/>
      <c r="T1071" s="56"/>
      <c r="U1071" s="56"/>
      <c r="V1071" s="56"/>
      <c r="W1071" s="56"/>
    </row>
    <row r="1072">
      <c r="D1072" s="4"/>
      <c r="F1072" s="56"/>
      <c r="G1072" s="56"/>
      <c r="J1072" s="56"/>
      <c r="K1072" s="56"/>
      <c r="L1072" s="56"/>
      <c r="M1072" s="56"/>
      <c r="N1072" s="56"/>
      <c r="O1072" s="56"/>
      <c r="P1072" s="56"/>
      <c r="Q1072" s="56"/>
      <c r="R1072" s="56"/>
      <c r="S1072" s="56"/>
      <c r="T1072" s="56"/>
      <c r="U1072" s="56"/>
      <c r="V1072" s="56"/>
      <c r="W1072" s="56"/>
    </row>
    <row r="1073">
      <c r="D1073" s="4"/>
      <c r="F1073" s="56"/>
      <c r="G1073" s="56"/>
      <c r="J1073" s="56"/>
      <c r="K1073" s="56"/>
      <c r="L1073" s="56"/>
      <c r="M1073" s="56"/>
      <c r="N1073" s="56"/>
      <c r="O1073" s="56"/>
      <c r="P1073" s="56"/>
      <c r="Q1073" s="56"/>
      <c r="R1073" s="56"/>
      <c r="S1073" s="56"/>
      <c r="T1073" s="56"/>
      <c r="U1073" s="56"/>
      <c r="V1073" s="56"/>
      <c r="W1073" s="56"/>
    </row>
    <row r="1074">
      <c r="D1074" s="4"/>
      <c r="F1074" s="56"/>
      <c r="G1074" s="56"/>
      <c r="J1074" s="56"/>
      <c r="K1074" s="56"/>
      <c r="L1074" s="56"/>
      <c r="M1074" s="56"/>
      <c r="N1074" s="56"/>
      <c r="O1074" s="56"/>
      <c r="P1074" s="56"/>
      <c r="Q1074" s="56"/>
      <c r="R1074" s="56"/>
      <c r="S1074" s="56"/>
      <c r="T1074" s="56"/>
      <c r="U1074" s="56"/>
      <c r="V1074" s="56"/>
      <c r="W1074" s="56"/>
    </row>
    <row r="1075">
      <c r="D1075" s="4"/>
      <c r="F1075" s="56"/>
      <c r="G1075" s="56"/>
      <c r="J1075" s="56"/>
      <c r="K1075" s="56"/>
      <c r="L1075" s="56"/>
      <c r="M1075" s="56"/>
      <c r="N1075" s="56"/>
      <c r="O1075" s="56"/>
      <c r="P1075" s="56"/>
      <c r="Q1075" s="56"/>
      <c r="R1075" s="56"/>
      <c r="S1075" s="56"/>
      <c r="T1075" s="56"/>
      <c r="U1075" s="56"/>
      <c r="V1075" s="56"/>
      <c r="W1075" s="56"/>
    </row>
    <row r="1076">
      <c r="D1076" s="4"/>
      <c r="F1076" s="56"/>
      <c r="G1076" s="56"/>
      <c r="J1076" s="56"/>
      <c r="K1076" s="56"/>
      <c r="L1076" s="56"/>
      <c r="M1076" s="56"/>
      <c r="N1076" s="56"/>
      <c r="O1076" s="56"/>
      <c r="P1076" s="56"/>
      <c r="Q1076" s="56"/>
      <c r="R1076" s="56"/>
      <c r="S1076" s="56"/>
      <c r="T1076" s="56"/>
      <c r="U1076" s="56"/>
      <c r="V1076" s="56"/>
      <c r="W1076" s="56"/>
    </row>
    <row r="1077">
      <c r="D1077" s="4"/>
      <c r="F1077" s="56"/>
      <c r="G1077" s="56"/>
      <c r="J1077" s="56"/>
      <c r="K1077" s="56"/>
      <c r="L1077" s="56"/>
      <c r="M1077" s="56"/>
      <c r="N1077" s="56"/>
      <c r="O1077" s="56"/>
      <c r="P1077" s="56"/>
      <c r="Q1077" s="56"/>
      <c r="R1077" s="56"/>
      <c r="S1077" s="56"/>
      <c r="T1077" s="56"/>
      <c r="U1077" s="56"/>
      <c r="V1077" s="56"/>
      <c r="W1077" s="56"/>
    </row>
    <row r="1078">
      <c r="D1078" s="4"/>
      <c r="F1078" s="56"/>
      <c r="G1078" s="56"/>
      <c r="J1078" s="56"/>
      <c r="K1078" s="56"/>
      <c r="L1078" s="56"/>
      <c r="M1078" s="56"/>
      <c r="N1078" s="56"/>
      <c r="O1078" s="56"/>
      <c r="P1078" s="56"/>
      <c r="Q1078" s="56"/>
      <c r="R1078" s="56"/>
      <c r="S1078" s="56"/>
      <c r="T1078" s="56"/>
      <c r="U1078" s="56"/>
      <c r="V1078" s="56"/>
      <c r="W1078" s="56"/>
    </row>
    <row r="1079">
      <c r="D1079" s="4"/>
      <c r="F1079" s="56"/>
      <c r="G1079" s="56"/>
      <c r="J1079" s="56"/>
      <c r="K1079" s="56"/>
      <c r="L1079" s="56"/>
      <c r="M1079" s="56"/>
      <c r="N1079" s="56"/>
      <c r="O1079" s="56"/>
      <c r="P1079" s="56"/>
      <c r="Q1079" s="56"/>
      <c r="R1079" s="56"/>
      <c r="S1079" s="56"/>
      <c r="T1079" s="56"/>
      <c r="U1079" s="56"/>
      <c r="V1079" s="56"/>
      <c r="W1079" s="56"/>
    </row>
    <row r="1080">
      <c r="D1080" s="4"/>
      <c r="F1080" s="56"/>
      <c r="G1080" s="56"/>
      <c r="J1080" s="56"/>
      <c r="K1080" s="56"/>
      <c r="L1080" s="56"/>
      <c r="M1080" s="56"/>
      <c r="N1080" s="56"/>
      <c r="O1080" s="56"/>
      <c r="P1080" s="56"/>
      <c r="Q1080" s="56"/>
      <c r="R1080" s="56"/>
      <c r="S1080" s="56"/>
      <c r="T1080" s="56"/>
      <c r="U1080" s="56"/>
      <c r="V1080" s="56"/>
      <c r="W1080" s="56"/>
    </row>
    <row r="1081">
      <c r="D1081" s="4"/>
      <c r="F1081" s="56"/>
      <c r="G1081" s="56"/>
      <c r="J1081" s="56"/>
      <c r="K1081" s="56"/>
      <c r="L1081" s="56"/>
      <c r="M1081" s="56"/>
      <c r="N1081" s="56"/>
      <c r="O1081" s="56"/>
      <c r="P1081" s="56"/>
      <c r="Q1081" s="56"/>
      <c r="R1081" s="56"/>
      <c r="S1081" s="56"/>
      <c r="T1081" s="56"/>
      <c r="U1081" s="56"/>
      <c r="V1081" s="56"/>
      <c r="W1081" s="56"/>
    </row>
    <row r="1082">
      <c r="D1082" s="4"/>
      <c r="F1082" s="56"/>
      <c r="G1082" s="56"/>
      <c r="J1082" s="56"/>
      <c r="K1082" s="56"/>
      <c r="L1082" s="56"/>
      <c r="M1082" s="56"/>
      <c r="N1082" s="56"/>
      <c r="O1082" s="56"/>
      <c r="P1082" s="56"/>
      <c r="Q1082" s="56"/>
      <c r="R1082" s="56"/>
      <c r="S1082" s="56"/>
      <c r="T1082" s="56"/>
      <c r="U1082" s="56"/>
      <c r="V1082" s="56"/>
      <c r="W1082" s="56"/>
    </row>
    <row r="1083">
      <c r="D1083" s="4"/>
      <c r="F1083" s="56"/>
      <c r="G1083" s="56"/>
      <c r="J1083" s="56"/>
      <c r="K1083" s="56"/>
      <c r="L1083" s="56"/>
      <c r="M1083" s="56"/>
      <c r="N1083" s="56"/>
      <c r="O1083" s="56"/>
      <c r="P1083" s="56"/>
      <c r="Q1083" s="56"/>
      <c r="R1083" s="56"/>
      <c r="S1083" s="56"/>
      <c r="T1083" s="56"/>
      <c r="U1083" s="56"/>
      <c r="V1083" s="56"/>
      <c r="W1083" s="56"/>
    </row>
    <row r="1084">
      <c r="D1084" s="4"/>
      <c r="F1084" s="56"/>
      <c r="G1084" s="56"/>
      <c r="J1084" s="56"/>
      <c r="K1084" s="56"/>
      <c r="L1084" s="56"/>
      <c r="M1084" s="56"/>
      <c r="N1084" s="56"/>
      <c r="O1084" s="56"/>
      <c r="P1084" s="56"/>
      <c r="Q1084" s="56"/>
      <c r="R1084" s="56"/>
      <c r="S1084" s="56"/>
      <c r="T1084" s="56"/>
      <c r="U1084" s="56"/>
      <c r="V1084" s="56"/>
      <c r="W1084" s="56"/>
    </row>
    <row r="1085">
      <c r="D1085" s="4"/>
      <c r="F1085" s="56"/>
      <c r="G1085" s="56"/>
      <c r="J1085" s="56"/>
      <c r="K1085" s="56"/>
      <c r="L1085" s="56"/>
      <c r="M1085" s="56"/>
      <c r="N1085" s="56"/>
      <c r="O1085" s="56"/>
      <c r="P1085" s="56"/>
      <c r="Q1085" s="56"/>
      <c r="R1085" s="56"/>
      <c r="S1085" s="56"/>
      <c r="T1085" s="56"/>
      <c r="U1085" s="56"/>
      <c r="V1085" s="56"/>
      <c r="W1085" s="56"/>
    </row>
    <row r="1086">
      <c r="D1086" s="4"/>
      <c r="F1086" s="56"/>
      <c r="G1086" s="56"/>
      <c r="J1086" s="56"/>
      <c r="K1086" s="56"/>
      <c r="L1086" s="56"/>
      <c r="M1086" s="56"/>
      <c r="N1086" s="56"/>
      <c r="O1086" s="56"/>
      <c r="P1086" s="56"/>
      <c r="Q1086" s="56"/>
      <c r="R1086" s="56"/>
      <c r="S1086" s="56"/>
      <c r="T1086" s="56"/>
      <c r="U1086" s="56"/>
      <c r="V1086" s="56"/>
      <c r="W1086" s="56"/>
    </row>
    <row r="1087">
      <c r="D1087" s="4"/>
      <c r="F1087" s="56"/>
      <c r="G1087" s="56"/>
      <c r="J1087" s="56"/>
      <c r="K1087" s="56"/>
      <c r="L1087" s="56"/>
      <c r="M1087" s="56"/>
      <c r="N1087" s="56"/>
      <c r="O1087" s="56"/>
      <c r="P1087" s="56"/>
      <c r="Q1087" s="56"/>
      <c r="R1087" s="56"/>
      <c r="S1087" s="56"/>
      <c r="T1087" s="56"/>
      <c r="U1087" s="56"/>
      <c r="V1087" s="56"/>
      <c r="W1087" s="56"/>
    </row>
    <row r="1088">
      <c r="D1088" s="4"/>
      <c r="F1088" s="56"/>
      <c r="G1088" s="56"/>
      <c r="J1088" s="56"/>
      <c r="K1088" s="56"/>
      <c r="L1088" s="56"/>
      <c r="M1088" s="56"/>
      <c r="N1088" s="56"/>
      <c r="O1088" s="56"/>
      <c r="P1088" s="56"/>
      <c r="Q1088" s="56"/>
      <c r="R1088" s="56"/>
      <c r="S1088" s="56"/>
      <c r="T1088" s="56"/>
      <c r="U1088" s="56"/>
      <c r="V1088" s="56"/>
      <c r="W1088" s="56"/>
    </row>
    <row r="1089">
      <c r="D1089" s="4"/>
      <c r="F1089" s="56"/>
      <c r="G1089" s="56"/>
      <c r="J1089" s="56"/>
      <c r="K1089" s="56"/>
      <c r="L1089" s="56"/>
      <c r="M1089" s="56"/>
      <c r="N1089" s="56"/>
      <c r="O1089" s="56"/>
      <c r="P1089" s="56"/>
      <c r="Q1089" s="56"/>
      <c r="R1089" s="56"/>
      <c r="S1089" s="56"/>
      <c r="T1089" s="56"/>
      <c r="U1089" s="56"/>
      <c r="V1089" s="56"/>
      <c r="W1089" s="56"/>
    </row>
    <row r="1090">
      <c r="D1090" s="4"/>
      <c r="F1090" s="56"/>
      <c r="G1090" s="56"/>
      <c r="J1090" s="56"/>
      <c r="K1090" s="56"/>
      <c r="L1090" s="56"/>
      <c r="M1090" s="56"/>
      <c r="N1090" s="56"/>
      <c r="O1090" s="56"/>
      <c r="P1090" s="56"/>
      <c r="Q1090" s="56"/>
      <c r="R1090" s="56"/>
      <c r="S1090" s="56"/>
      <c r="T1090" s="56"/>
      <c r="U1090" s="56"/>
      <c r="V1090" s="56"/>
      <c r="W1090" s="56"/>
    </row>
    <row r="1091">
      <c r="D1091" s="4"/>
      <c r="F1091" s="56"/>
      <c r="G1091" s="56"/>
      <c r="J1091" s="56"/>
      <c r="K1091" s="56"/>
      <c r="L1091" s="56"/>
      <c r="M1091" s="56"/>
      <c r="N1091" s="56"/>
      <c r="O1091" s="56"/>
      <c r="P1091" s="56"/>
      <c r="Q1091" s="56"/>
      <c r="R1091" s="56"/>
      <c r="S1091" s="56"/>
      <c r="T1091" s="56"/>
      <c r="U1091" s="56"/>
      <c r="V1091" s="56"/>
      <c r="W1091" s="56"/>
    </row>
    <row r="1092">
      <c r="D1092" s="4"/>
      <c r="F1092" s="56"/>
      <c r="G1092" s="56"/>
      <c r="J1092" s="56"/>
      <c r="K1092" s="56"/>
      <c r="L1092" s="56"/>
      <c r="M1092" s="56"/>
      <c r="N1092" s="56"/>
      <c r="O1092" s="56"/>
      <c r="P1092" s="56"/>
      <c r="Q1092" s="56"/>
      <c r="R1092" s="56"/>
      <c r="S1092" s="56"/>
      <c r="T1092" s="56"/>
      <c r="U1092" s="56"/>
      <c r="V1092" s="56"/>
      <c r="W1092" s="56"/>
    </row>
    <row r="1093">
      <c r="D1093" s="4"/>
      <c r="F1093" s="56"/>
      <c r="G1093" s="56"/>
      <c r="J1093" s="56"/>
      <c r="K1093" s="56"/>
      <c r="L1093" s="56"/>
      <c r="M1093" s="56"/>
      <c r="N1093" s="56"/>
      <c r="O1093" s="56"/>
      <c r="P1093" s="56"/>
      <c r="Q1093" s="56"/>
      <c r="R1093" s="56"/>
      <c r="S1093" s="56"/>
      <c r="T1093" s="56"/>
      <c r="U1093" s="56"/>
      <c r="V1093" s="56"/>
      <c r="W1093" s="56"/>
    </row>
    <row r="1094">
      <c r="D1094" s="4"/>
      <c r="F1094" s="56"/>
      <c r="G1094" s="56"/>
      <c r="J1094" s="56"/>
      <c r="K1094" s="56"/>
      <c r="L1094" s="56"/>
      <c r="M1094" s="56"/>
      <c r="N1094" s="56"/>
      <c r="O1094" s="56"/>
      <c r="P1094" s="56"/>
      <c r="Q1094" s="56"/>
      <c r="R1094" s="56"/>
      <c r="S1094" s="56"/>
      <c r="T1094" s="56"/>
      <c r="U1094" s="56"/>
      <c r="V1094" s="56"/>
      <c r="W1094" s="56"/>
    </row>
    <row r="1095">
      <c r="D1095" s="4"/>
      <c r="F1095" s="56"/>
      <c r="G1095" s="56"/>
      <c r="J1095" s="56"/>
      <c r="K1095" s="56"/>
      <c r="L1095" s="56"/>
      <c r="M1095" s="56"/>
      <c r="N1095" s="56"/>
      <c r="O1095" s="56"/>
      <c r="P1095" s="56"/>
      <c r="Q1095" s="56"/>
      <c r="R1095" s="56"/>
      <c r="S1095" s="56"/>
      <c r="T1095" s="56"/>
      <c r="U1095" s="56"/>
      <c r="V1095" s="56"/>
      <c r="W1095" s="56"/>
    </row>
    <row r="1096">
      <c r="D1096" s="4"/>
      <c r="F1096" s="56"/>
      <c r="G1096" s="56"/>
      <c r="J1096" s="56"/>
      <c r="K1096" s="56"/>
      <c r="L1096" s="56"/>
      <c r="M1096" s="56"/>
      <c r="N1096" s="56"/>
      <c r="O1096" s="56"/>
      <c r="P1096" s="56"/>
      <c r="Q1096" s="56"/>
      <c r="R1096" s="56"/>
      <c r="S1096" s="56"/>
      <c r="T1096" s="56"/>
      <c r="U1096" s="56"/>
      <c r="V1096" s="56"/>
      <c r="W1096" s="56"/>
    </row>
    <row r="1097">
      <c r="D1097" s="4"/>
      <c r="F1097" s="56"/>
      <c r="G1097" s="56"/>
      <c r="J1097" s="56"/>
      <c r="K1097" s="56"/>
      <c r="L1097" s="56"/>
      <c r="M1097" s="56"/>
      <c r="N1097" s="56"/>
      <c r="O1097" s="56"/>
      <c r="P1097" s="56"/>
      <c r="Q1097" s="56"/>
      <c r="R1097" s="56"/>
      <c r="S1097" s="56"/>
      <c r="T1097" s="56"/>
      <c r="U1097" s="56"/>
      <c r="V1097" s="56"/>
      <c r="W1097" s="56"/>
    </row>
    <row r="1098">
      <c r="D1098" s="4"/>
      <c r="F1098" s="56"/>
      <c r="G1098" s="56"/>
      <c r="J1098" s="56"/>
      <c r="K1098" s="56"/>
      <c r="L1098" s="56"/>
      <c r="M1098" s="56"/>
      <c r="N1098" s="56"/>
      <c r="O1098" s="56"/>
      <c r="P1098" s="56"/>
      <c r="Q1098" s="56"/>
      <c r="R1098" s="56"/>
      <c r="S1098" s="56"/>
      <c r="T1098" s="56"/>
      <c r="U1098" s="56"/>
      <c r="V1098" s="56"/>
      <c r="W1098" s="56"/>
    </row>
    <row r="1099">
      <c r="D1099" s="4"/>
      <c r="F1099" s="56"/>
      <c r="G1099" s="56"/>
      <c r="J1099" s="56"/>
      <c r="K1099" s="56"/>
      <c r="L1099" s="56"/>
      <c r="M1099" s="56"/>
      <c r="N1099" s="56"/>
      <c r="O1099" s="56"/>
      <c r="P1099" s="56"/>
      <c r="Q1099" s="56"/>
      <c r="R1099" s="56"/>
      <c r="S1099" s="56"/>
      <c r="T1099" s="56"/>
      <c r="U1099" s="56"/>
      <c r="V1099" s="56"/>
      <c r="W1099" s="56"/>
    </row>
    <row r="1100">
      <c r="D1100" s="4"/>
      <c r="F1100" s="56"/>
      <c r="G1100" s="56"/>
      <c r="J1100" s="56"/>
      <c r="K1100" s="56"/>
      <c r="L1100" s="56"/>
      <c r="M1100" s="56"/>
      <c r="N1100" s="56"/>
      <c r="O1100" s="56"/>
      <c r="P1100" s="56"/>
      <c r="Q1100" s="56"/>
      <c r="R1100" s="56"/>
      <c r="S1100" s="56"/>
      <c r="T1100" s="56"/>
      <c r="U1100" s="56"/>
      <c r="V1100" s="56"/>
      <c r="W1100" s="56"/>
    </row>
    <row r="1101">
      <c r="D1101" s="4"/>
      <c r="F1101" s="56"/>
      <c r="G1101" s="56"/>
      <c r="J1101" s="56"/>
      <c r="K1101" s="56"/>
      <c r="L1101" s="56"/>
      <c r="M1101" s="56"/>
      <c r="N1101" s="56"/>
      <c r="O1101" s="56"/>
      <c r="P1101" s="56"/>
      <c r="Q1101" s="56"/>
      <c r="R1101" s="56"/>
      <c r="S1101" s="56"/>
      <c r="T1101" s="56"/>
      <c r="U1101" s="56"/>
      <c r="V1101" s="56"/>
      <c r="W1101" s="56"/>
    </row>
    <row r="1102">
      <c r="D1102" s="4"/>
      <c r="F1102" s="56"/>
      <c r="G1102" s="56"/>
      <c r="J1102" s="56"/>
      <c r="K1102" s="56"/>
      <c r="L1102" s="56"/>
      <c r="M1102" s="56"/>
      <c r="N1102" s="56"/>
      <c r="O1102" s="56"/>
      <c r="P1102" s="56"/>
      <c r="Q1102" s="56"/>
      <c r="R1102" s="56"/>
      <c r="S1102" s="56"/>
      <c r="T1102" s="56"/>
      <c r="U1102" s="56"/>
      <c r="V1102" s="56"/>
      <c r="W1102" s="56"/>
    </row>
    <row r="1103">
      <c r="D1103" s="4"/>
      <c r="F1103" s="56"/>
      <c r="G1103" s="56"/>
      <c r="J1103" s="56"/>
      <c r="K1103" s="56"/>
      <c r="L1103" s="56"/>
      <c r="M1103" s="56"/>
      <c r="N1103" s="56"/>
      <c r="O1103" s="56"/>
      <c r="P1103" s="56"/>
      <c r="Q1103" s="56"/>
      <c r="R1103" s="56"/>
      <c r="S1103" s="56"/>
      <c r="T1103" s="56"/>
      <c r="U1103" s="56"/>
      <c r="V1103" s="56"/>
      <c r="W1103" s="56"/>
    </row>
    <row r="1104">
      <c r="D1104" s="4"/>
      <c r="F1104" s="56"/>
      <c r="G1104" s="56"/>
      <c r="J1104" s="56"/>
      <c r="K1104" s="56"/>
      <c r="L1104" s="56"/>
      <c r="M1104" s="56"/>
      <c r="N1104" s="56"/>
      <c r="O1104" s="56"/>
      <c r="P1104" s="56"/>
      <c r="Q1104" s="56"/>
      <c r="R1104" s="56"/>
      <c r="S1104" s="56"/>
      <c r="T1104" s="56"/>
      <c r="U1104" s="56"/>
      <c r="V1104" s="56"/>
      <c r="W1104" s="56"/>
    </row>
    <row r="1105">
      <c r="D1105" s="4"/>
      <c r="F1105" s="56"/>
      <c r="G1105" s="56"/>
      <c r="J1105" s="56"/>
      <c r="K1105" s="56"/>
      <c r="L1105" s="56"/>
      <c r="M1105" s="56"/>
      <c r="N1105" s="56"/>
      <c r="O1105" s="56"/>
      <c r="P1105" s="56"/>
      <c r="Q1105" s="56"/>
      <c r="R1105" s="56"/>
      <c r="S1105" s="56"/>
      <c r="T1105" s="56"/>
      <c r="U1105" s="56"/>
      <c r="V1105" s="56"/>
      <c r="W1105" s="56"/>
    </row>
    <row r="1106">
      <c r="D1106" s="4"/>
      <c r="F1106" s="56"/>
      <c r="G1106" s="56"/>
      <c r="J1106" s="56"/>
      <c r="K1106" s="56"/>
      <c r="L1106" s="56"/>
      <c r="M1106" s="56"/>
      <c r="N1106" s="56"/>
      <c r="O1106" s="56"/>
      <c r="P1106" s="56"/>
      <c r="Q1106" s="56"/>
      <c r="R1106" s="56"/>
      <c r="S1106" s="56"/>
      <c r="T1106" s="56"/>
      <c r="U1106" s="56"/>
      <c r="V1106" s="56"/>
      <c r="W1106" s="56"/>
    </row>
    <row r="1107">
      <c r="D1107" s="4"/>
      <c r="F1107" s="56"/>
      <c r="G1107" s="56"/>
      <c r="J1107" s="56"/>
      <c r="K1107" s="56"/>
      <c r="L1107" s="56"/>
      <c r="M1107" s="56"/>
      <c r="N1107" s="56"/>
      <c r="O1107" s="56"/>
      <c r="P1107" s="56"/>
      <c r="Q1107" s="56"/>
      <c r="R1107" s="56"/>
      <c r="S1107" s="56"/>
      <c r="T1107" s="56"/>
      <c r="U1107" s="56"/>
      <c r="V1107" s="56"/>
      <c r="W1107" s="56"/>
    </row>
    <row r="1108">
      <c r="D1108" s="4"/>
      <c r="F1108" s="56"/>
      <c r="G1108" s="56"/>
      <c r="J1108" s="56"/>
      <c r="K1108" s="56"/>
      <c r="L1108" s="56"/>
      <c r="M1108" s="56"/>
      <c r="N1108" s="56"/>
      <c r="O1108" s="56"/>
      <c r="P1108" s="56"/>
      <c r="Q1108" s="56"/>
      <c r="R1108" s="56"/>
      <c r="S1108" s="56"/>
      <c r="T1108" s="56"/>
      <c r="U1108" s="56"/>
      <c r="V1108" s="56"/>
      <c r="W1108" s="56"/>
    </row>
    <row r="1109">
      <c r="D1109" s="4"/>
      <c r="F1109" s="56"/>
      <c r="G1109" s="56"/>
      <c r="J1109" s="56"/>
      <c r="K1109" s="56"/>
      <c r="L1109" s="56"/>
      <c r="M1109" s="56"/>
      <c r="N1109" s="56"/>
      <c r="O1109" s="56"/>
      <c r="P1109" s="56"/>
      <c r="Q1109" s="56"/>
      <c r="R1109" s="56"/>
      <c r="S1109" s="56"/>
      <c r="T1109" s="56"/>
      <c r="U1109" s="56"/>
      <c r="V1109" s="56"/>
      <c r="W1109" s="56"/>
    </row>
    <row r="1110">
      <c r="D1110" s="4"/>
      <c r="F1110" s="56"/>
      <c r="G1110" s="56"/>
      <c r="J1110" s="56"/>
      <c r="K1110" s="56"/>
      <c r="L1110" s="56"/>
      <c r="M1110" s="56"/>
      <c r="N1110" s="56"/>
      <c r="O1110" s="56"/>
      <c r="P1110" s="56"/>
      <c r="Q1110" s="56"/>
      <c r="R1110" s="56"/>
      <c r="S1110" s="56"/>
      <c r="T1110" s="56"/>
      <c r="U1110" s="56"/>
      <c r="V1110" s="56"/>
      <c r="W1110" s="56"/>
    </row>
    <row r="1111">
      <c r="D1111" s="4"/>
      <c r="F1111" s="56"/>
      <c r="G1111" s="56"/>
      <c r="J1111" s="56"/>
      <c r="K1111" s="56"/>
      <c r="L1111" s="56"/>
      <c r="M1111" s="56"/>
      <c r="N1111" s="56"/>
      <c r="O1111" s="56"/>
      <c r="P1111" s="56"/>
      <c r="Q1111" s="56"/>
      <c r="R1111" s="56"/>
      <c r="S1111" s="56"/>
      <c r="T1111" s="56"/>
      <c r="U1111" s="56"/>
      <c r="V1111" s="56"/>
      <c r="W1111" s="56"/>
    </row>
    <row r="1112">
      <c r="D1112" s="4"/>
      <c r="F1112" s="56"/>
      <c r="G1112" s="56"/>
      <c r="J1112" s="56"/>
      <c r="K1112" s="56"/>
      <c r="L1112" s="56"/>
      <c r="M1112" s="56"/>
      <c r="N1112" s="56"/>
      <c r="O1112" s="56"/>
      <c r="P1112" s="56"/>
      <c r="Q1112" s="56"/>
      <c r="R1112" s="56"/>
      <c r="S1112" s="56"/>
      <c r="T1112" s="56"/>
      <c r="U1112" s="56"/>
      <c r="V1112" s="56"/>
      <c r="W1112" s="56"/>
    </row>
    <row r="1113">
      <c r="D1113" s="4"/>
      <c r="F1113" s="56"/>
      <c r="G1113" s="56"/>
      <c r="J1113" s="56"/>
      <c r="K1113" s="56"/>
      <c r="L1113" s="56"/>
      <c r="M1113" s="56"/>
      <c r="N1113" s="56"/>
      <c r="O1113" s="56"/>
      <c r="P1113" s="56"/>
      <c r="Q1113" s="56"/>
      <c r="R1113" s="56"/>
      <c r="S1113" s="56"/>
      <c r="T1113" s="56"/>
      <c r="U1113" s="56"/>
      <c r="V1113" s="56"/>
      <c r="W1113" s="56"/>
    </row>
    <row r="1114">
      <c r="D1114" s="4"/>
      <c r="F1114" s="56"/>
      <c r="G1114" s="56"/>
      <c r="J1114" s="56"/>
      <c r="K1114" s="56"/>
      <c r="L1114" s="56"/>
      <c r="M1114" s="56"/>
      <c r="N1114" s="56"/>
      <c r="O1114" s="56"/>
      <c r="P1114" s="56"/>
      <c r="Q1114" s="56"/>
      <c r="R1114" s="56"/>
      <c r="S1114" s="56"/>
      <c r="T1114" s="56"/>
      <c r="U1114" s="56"/>
      <c r="V1114" s="56"/>
      <c r="W1114" s="56"/>
    </row>
    <row r="1115">
      <c r="D1115" s="4"/>
      <c r="F1115" s="56"/>
      <c r="G1115" s="56"/>
      <c r="J1115" s="56"/>
      <c r="K1115" s="56"/>
      <c r="L1115" s="56"/>
      <c r="M1115" s="56"/>
      <c r="N1115" s="56"/>
      <c r="O1115" s="56"/>
      <c r="P1115" s="56"/>
      <c r="Q1115" s="56"/>
      <c r="R1115" s="56"/>
      <c r="S1115" s="56"/>
      <c r="T1115" s="56"/>
      <c r="U1115" s="56"/>
      <c r="V1115" s="56"/>
      <c r="W1115" s="56"/>
    </row>
    <row r="1116">
      <c r="D1116" s="4"/>
      <c r="F1116" s="56"/>
      <c r="G1116" s="56"/>
      <c r="J1116" s="56"/>
      <c r="K1116" s="56"/>
      <c r="L1116" s="56"/>
      <c r="M1116" s="56"/>
      <c r="N1116" s="56"/>
      <c r="O1116" s="56"/>
      <c r="P1116" s="56"/>
      <c r="Q1116" s="56"/>
      <c r="R1116" s="56"/>
      <c r="S1116" s="56"/>
      <c r="T1116" s="56"/>
      <c r="U1116" s="56"/>
      <c r="V1116" s="56"/>
      <c r="W1116" s="56"/>
    </row>
    <row r="1117">
      <c r="D1117" s="4"/>
      <c r="F1117" s="56"/>
      <c r="G1117" s="56"/>
      <c r="J1117" s="56"/>
      <c r="K1117" s="56"/>
      <c r="L1117" s="56"/>
      <c r="M1117" s="56"/>
      <c r="N1117" s="56"/>
      <c r="O1117" s="56"/>
      <c r="P1117" s="56"/>
      <c r="Q1117" s="56"/>
      <c r="R1117" s="56"/>
      <c r="S1117" s="56"/>
      <c r="T1117" s="56"/>
      <c r="U1117" s="56"/>
      <c r="V1117" s="56"/>
      <c r="W1117" s="56"/>
    </row>
    <row r="1118">
      <c r="D1118" s="4"/>
      <c r="F1118" s="56"/>
      <c r="G1118" s="56"/>
      <c r="J1118" s="56"/>
      <c r="K1118" s="56"/>
      <c r="L1118" s="56"/>
      <c r="M1118" s="56"/>
      <c r="N1118" s="56"/>
      <c r="O1118" s="56"/>
      <c r="P1118" s="56"/>
      <c r="Q1118" s="56"/>
      <c r="R1118" s="56"/>
      <c r="S1118" s="56"/>
      <c r="T1118" s="56"/>
      <c r="U1118" s="56"/>
      <c r="V1118" s="56"/>
      <c r="W1118" s="56"/>
    </row>
    <row r="1119">
      <c r="D1119" s="4"/>
      <c r="F1119" s="56"/>
      <c r="G1119" s="56"/>
      <c r="J1119" s="56"/>
      <c r="K1119" s="56"/>
      <c r="L1119" s="56"/>
      <c r="M1119" s="56"/>
      <c r="N1119" s="56"/>
      <c r="O1119" s="56"/>
      <c r="P1119" s="56"/>
      <c r="Q1119" s="56"/>
      <c r="R1119" s="56"/>
      <c r="S1119" s="56"/>
      <c r="T1119" s="56"/>
      <c r="U1119" s="56"/>
      <c r="V1119" s="56"/>
      <c r="W1119" s="56"/>
    </row>
    <row r="1120">
      <c r="D1120" s="4"/>
      <c r="F1120" s="56"/>
      <c r="G1120" s="56"/>
      <c r="J1120" s="56"/>
      <c r="K1120" s="56"/>
      <c r="L1120" s="56"/>
      <c r="M1120" s="56"/>
      <c r="N1120" s="56"/>
      <c r="O1120" s="56"/>
      <c r="P1120" s="56"/>
      <c r="Q1120" s="56"/>
      <c r="R1120" s="56"/>
      <c r="S1120" s="56"/>
      <c r="T1120" s="56"/>
      <c r="U1120" s="56"/>
      <c r="V1120" s="56"/>
      <c r="W1120" s="56"/>
    </row>
    <row r="1121">
      <c r="D1121" s="4"/>
      <c r="F1121" s="56"/>
      <c r="G1121" s="56"/>
      <c r="J1121" s="56"/>
      <c r="K1121" s="56"/>
      <c r="L1121" s="56"/>
      <c r="M1121" s="56"/>
      <c r="N1121" s="56"/>
      <c r="O1121" s="56"/>
      <c r="P1121" s="56"/>
      <c r="Q1121" s="56"/>
      <c r="R1121" s="56"/>
      <c r="S1121" s="56"/>
      <c r="T1121" s="56"/>
      <c r="U1121" s="56"/>
      <c r="V1121" s="56"/>
      <c r="W1121" s="56"/>
    </row>
    <row r="1122">
      <c r="D1122" s="4"/>
      <c r="F1122" s="56"/>
      <c r="G1122" s="56"/>
      <c r="J1122" s="56"/>
      <c r="K1122" s="56"/>
      <c r="L1122" s="56"/>
      <c r="M1122" s="56"/>
      <c r="N1122" s="56"/>
      <c r="O1122" s="56"/>
      <c r="P1122" s="56"/>
      <c r="Q1122" s="56"/>
      <c r="R1122" s="56"/>
      <c r="S1122" s="56"/>
      <c r="T1122" s="56"/>
      <c r="U1122" s="56"/>
      <c r="V1122" s="56"/>
      <c r="W1122" s="56"/>
    </row>
    <row r="1123">
      <c r="D1123" s="4"/>
      <c r="F1123" s="56"/>
      <c r="G1123" s="56"/>
      <c r="J1123" s="56"/>
      <c r="K1123" s="56"/>
      <c r="L1123" s="56"/>
      <c r="M1123" s="56"/>
      <c r="N1123" s="56"/>
      <c r="O1123" s="56"/>
      <c r="P1123" s="56"/>
      <c r="Q1123" s="56"/>
      <c r="R1123" s="56"/>
      <c r="S1123" s="56"/>
      <c r="T1123" s="56"/>
      <c r="U1123" s="56"/>
      <c r="V1123" s="56"/>
      <c r="W1123" s="56"/>
    </row>
    <row r="1124">
      <c r="D1124" s="4"/>
      <c r="F1124" s="56"/>
      <c r="G1124" s="56"/>
      <c r="J1124" s="56"/>
      <c r="K1124" s="56"/>
      <c r="L1124" s="56"/>
      <c r="M1124" s="56"/>
      <c r="N1124" s="56"/>
      <c r="O1124" s="56"/>
      <c r="P1124" s="56"/>
      <c r="Q1124" s="56"/>
      <c r="R1124" s="56"/>
      <c r="S1124" s="56"/>
      <c r="T1124" s="56"/>
      <c r="U1124" s="56"/>
      <c r="V1124" s="56"/>
      <c r="W1124" s="56"/>
    </row>
    <row r="1125">
      <c r="D1125" s="4"/>
      <c r="F1125" s="56"/>
      <c r="G1125" s="56"/>
      <c r="J1125" s="56"/>
      <c r="K1125" s="56"/>
      <c r="L1125" s="56"/>
      <c r="M1125" s="56"/>
      <c r="N1125" s="56"/>
      <c r="O1125" s="56"/>
      <c r="P1125" s="56"/>
      <c r="Q1125" s="56"/>
      <c r="R1125" s="56"/>
      <c r="S1125" s="56"/>
      <c r="T1125" s="56"/>
      <c r="U1125" s="56"/>
      <c r="V1125" s="56"/>
      <c r="W1125" s="56"/>
    </row>
    <row r="1126">
      <c r="D1126" s="4"/>
      <c r="F1126" s="56"/>
      <c r="G1126" s="56"/>
      <c r="J1126" s="56"/>
      <c r="K1126" s="56"/>
      <c r="L1126" s="56"/>
      <c r="M1126" s="56"/>
      <c r="N1126" s="56"/>
      <c r="O1126" s="56"/>
      <c r="P1126" s="56"/>
      <c r="Q1126" s="56"/>
      <c r="R1126" s="56"/>
      <c r="S1126" s="56"/>
      <c r="T1126" s="56"/>
      <c r="U1126" s="56"/>
      <c r="V1126" s="56"/>
      <c r="W1126" s="56"/>
    </row>
    <row r="1127">
      <c r="D1127" s="4"/>
      <c r="F1127" s="56"/>
      <c r="G1127" s="56"/>
      <c r="J1127" s="56"/>
      <c r="K1127" s="56"/>
      <c r="L1127" s="56"/>
      <c r="M1127" s="56"/>
      <c r="N1127" s="56"/>
      <c r="O1127" s="56"/>
      <c r="P1127" s="56"/>
      <c r="Q1127" s="56"/>
      <c r="R1127" s="56"/>
      <c r="S1127" s="56"/>
      <c r="T1127" s="56"/>
      <c r="U1127" s="56"/>
      <c r="V1127" s="56"/>
      <c r="W1127" s="56"/>
    </row>
    <row r="1128">
      <c r="D1128" s="4"/>
      <c r="F1128" s="56"/>
      <c r="G1128" s="56"/>
      <c r="J1128" s="56"/>
      <c r="K1128" s="56"/>
      <c r="L1128" s="56"/>
      <c r="M1128" s="56"/>
      <c r="N1128" s="56"/>
      <c r="O1128" s="56"/>
      <c r="P1128" s="56"/>
      <c r="Q1128" s="56"/>
      <c r="R1128" s="56"/>
      <c r="S1128" s="56"/>
      <c r="T1128" s="56"/>
      <c r="U1128" s="56"/>
      <c r="V1128" s="56"/>
      <c r="W1128" s="56"/>
    </row>
    <row r="1129">
      <c r="D1129" s="4"/>
      <c r="F1129" s="56"/>
      <c r="G1129" s="56"/>
      <c r="J1129" s="56"/>
      <c r="K1129" s="56"/>
      <c r="L1129" s="56"/>
      <c r="M1129" s="56"/>
      <c r="N1129" s="56"/>
      <c r="O1129" s="56"/>
      <c r="P1129" s="56"/>
      <c r="Q1129" s="56"/>
      <c r="R1129" s="56"/>
      <c r="S1129" s="56"/>
      <c r="T1129" s="56"/>
      <c r="U1129" s="56"/>
      <c r="V1129" s="56"/>
      <c r="W1129" s="56"/>
    </row>
    <row r="1130">
      <c r="D1130" s="4"/>
      <c r="F1130" s="56"/>
      <c r="G1130" s="56"/>
      <c r="J1130" s="56"/>
      <c r="K1130" s="56"/>
      <c r="L1130" s="56"/>
      <c r="M1130" s="56"/>
      <c r="N1130" s="56"/>
      <c r="O1130" s="56"/>
      <c r="P1130" s="56"/>
      <c r="Q1130" s="56"/>
      <c r="R1130" s="56"/>
      <c r="S1130" s="56"/>
      <c r="T1130" s="56"/>
      <c r="U1130" s="56"/>
      <c r="V1130" s="56"/>
      <c r="W1130" s="56"/>
    </row>
    <row r="1131">
      <c r="D1131" s="4"/>
      <c r="F1131" s="56"/>
      <c r="G1131" s="56"/>
      <c r="J1131" s="56"/>
      <c r="K1131" s="56"/>
      <c r="L1131" s="56"/>
      <c r="M1131" s="56"/>
      <c r="N1131" s="56"/>
      <c r="O1131" s="56"/>
      <c r="P1131" s="56"/>
      <c r="Q1131" s="56"/>
      <c r="R1131" s="56"/>
      <c r="S1131" s="56"/>
      <c r="T1131" s="56"/>
      <c r="U1131" s="56"/>
      <c r="V1131" s="56"/>
      <c r="W1131" s="56"/>
    </row>
    <row r="1132">
      <c r="D1132" s="4"/>
      <c r="F1132" s="56"/>
      <c r="G1132" s="56"/>
      <c r="J1132" s="56"/>
      <c r="K1132" s="56"/>
      <c r="L1132" s="56"/>
      <c r="M1132" s="56"/>
      <c r="N1132" s="56"/>
      <c r="O1132" s="56"/>
      <c r="P1132" s="56"/>
      <c r="Q1132" s="56"/>
      <c r="R1132" s="56"/>
      <c r="S1132" s="56"/>
      <c r="T1132" s="56"/>
      <c r="U1132" s="56"/>
      <c r="V1132" s="56"/>
      <c r="W1132" s="56"/>
    </row>
    <row r="1133">
      <c r="D1133" s="4"/>
      <c r="F1133" s="56"/>
      <c r="G1133" s="56"/>
      <c r="J1133" s="56"/>
      <c r="K1133" s="56"/>
      <c r="L1133" s="56"/>
      <c r="M1133" s="56"/>
      <c r="N1133" s="56"/>
      <c r="O1133" s="56"/>
      <c r="P1133" s="56"/>
      <c r="Q1133" s="56"/>
      <c r="R1133" s="56"/>
      <c r="S1133" s="56"/>
      <c r="T1133" s="56"/>
      <c r="U1133" s="56"/>
      <c r="V1133" s="56"/>
      <c r="W1133" s="56"/>
    </row>
    <row r="1134">
      <c r="D1134" s="4"/>
      <c r="F1134" s="56"/>
      <c r="G1134" s="56"/>
      <c r="J1134" s="56"/>
      <c r="K1134" s="56"/>
      <c r="L1134" s="56"/>
      <c r="M1134" s="56"/>
      <c r="N1134" s="56"/>
      <c r="O1134" s="56"/>
      <c r="P1134" s="56"/>
      <c r="Q1134" s="56"/>
      <c r="R1134" s="56"/>
      <c r="S1134" s="56"/>
      <c r="T1134" s="56"/>
      <c r="U1134" s="56"/>
      <c r="V1134" s="56"/>
      <c r="W1134" s="56"/>
    </row>
    <row r="1135">
      <c r="D1135" s="4"/>
      <c r="F1135" s="56"/>
      <c r="G1135" s="56"/>
      <c r="J1135" s="56"/>
      <c r="K1135" s="56"/>
      <c r="L1135" s="56"/>
      <c r="M1135" s="56"/>
      <c r="N1135" s="56"/>
      <c r="O1135" s="56"/>
      <c r="P1135" s="56"/>
      <c r="Q1135" s="56"/>
      <c r="R1135" s="56"/>
      <c r="S1135" s="56"/>
      <c r="T1135" s="56"/>
      <c r="U1135" s="56"/>
      <c r="V1135" s="56"/>
      <c r="W1135" s="56"/>
    </row>
    <row r="1136">
      <c r="D1136" s="4"/>
      <c r="F1136" s="56"/>
      <c r="G1136" s="56"/>
      <c r="J1136" s="56"/>
      <c r="K1136" s="56"/>
      <c r="L1136" s="56"/>
      <c r="M1136" s="56"/>
      <c r="N1136" s="56"/>
      <c r="O1136" s="56"/>
      <c r="P1136" s="56"/>
      <c r="Q1136" s="56"/>
      <c r="R1136" s="56"/>
      <c r="S1136" s="56"/>
      <c r="T1136" s="56"/>
      <c r="U1136" s="56"/>
      <c r="V1136" s="56"/>
      <c r="W1136" s="56"/>
    </row>
    <row r="1137">
      <c r="D1137" s="4"/>
      <c r="F1137" s="56"/>
      <c r="G1137" s="56"/>
      <c r="J1137" s="56"/>
      <c r="K1137" s="56"/>
      <c r="L1137" s="56"/>
      <c r="M1137" s="56"/>
      <c r="N1137" s="56"/>
      <c r="O1137" s="56"/>
      <c r="P1137" s="56"/>
      <c r="Q1137" s="56"/>
      <c r="R1137" s="56"/>
      <c r="S1137" s="56"/>
      <c r="T1137" s="56"/>
      <c r="U1137" s="56"/>
      <c r="V1137" s="56"/>
      <c r="W1137" s="56"/>
    </row>
    <row r="1138">
      <c r="D1138" s="4"/>
      <c r="F1138" s="56"/>
      <c r="G1138" s="56"/>
      <c r="J1138" s="56"/>
      <c r="K1138" s="56"/>
      <c r="L1138" s="56"/>
      <c r="M1138" s="56"/>
      <c r="N1138" s="56"/>
      <c r="O1138" s="56"/>
      <c r="P1138" s="56"/>
      <c r="Q1138" s="56"/>
      <c r="R1138" s="56"/>
      <c r="S1138" s="56"/>
      <c r="T1138" s="56"/>
      <c r="U1138" s="56"/>
      <c r="V1138" s="56"/>
      <c r="W1138" s="56"/>
    </row>
    <row r="1139">
      <c r="D1139" s="4"/>
      <c r="F1139" s="56"/>
      <c r="G1139" s="56"/>
      <c r="J1139" s="56"/>
      <c r="K1139" s="56"/>
      <c r="L1139" s="56"/>
      <c r="M1139" s="56"/>
      <c r="N1139" s="56"/>
      <c r="O1139" s="56"/>
      <c r="P1139" s="56"/>
      <c r="Q1139" s="56"/>
      <c r="R1139" s="56"/>
      <c r="S1139" s="56"/>
      <c r="T1139" s="56"/>
      <c r="U1139" s="56"/>
      <c r="V1139" s="56"/>
      <c r="W1139" s="56"/>
    </row>
    <row r="1140">
      <c r="D1140" s="4"/>
      <c r="F1140" s="56"/>
      <c r="G1140" s="56"/>
      <c r="J1140" s="56"/>
      <c r="K1140" s="56"/>
      <c r="L1140" s="56"/>
      <c r="M1140" s="56"/>
      <c r="N1140" s="56"/>
      <c r="O1140" s="56"/>
      <c r="P1140" s="56"/>
      <c r="Q1140" s="56"/>
      <c r="R1140" s="56"/>
      <c r="S1140" s="56"/>
      <c r="T1140" s="56"/>
      <c r="U1140" s="56"/>
      <c r="V1140" s="56"/>
      <c r="W1140" s="56"/>
    </row>
    <row r="1141">
      <c r="D1141" s="4"/>
      <c r="F1141" s="56"/>
      <c r="G1141" s="56"/>
      <c r="J1141" s="56"/>
      <c r="K1141" s="56"/>
      <c r="L1141" s="56"/>
      <c r="M1141" s="56"/>
      <c r="N1141" s="56"/>
      <c r="O1141" s="56"/>
      <c r="P1141" s="56"/>
      <c r="Q1141" s="56"/>
      <c r="R1141" s="56"/>
      <c r="S1141" s="56"/>
      <c r="T1141" s="56"/>
      <c r="U1141" s="56"/>
      <c r="V1141" s="56"/>
      <c r="W1141" s="56"/>
    </row>
    <row r="1142">
      <c r="D1142" s="4"/>
      <c r="F1142" s="56"/>
      <c r="G1142" s="56"/>
      <c r="J1142" s="56"/>
      <c r="K1142" s="56"/>
      <c r="L1142" s="56"/>
      <c r="M1142" s="56"/>
      <c r="N1142" s="56"/>
      <c r="O1142" s="56"/>
      <c r="P1142" s="56"/>
      <c r="Q1142" s="56"/>
      <c r="R1142" s="56"/>
      <c r="S1142" s="56"/>
      <c r="T1142" s="56"/>
      <c r="U1142" s="56"/>
      <c r="V1142" s="56"/>
      <c r="W1142" s="56"/>
    </row>
    <row r="1143">
      <c r="D1143" s="4"/>
      <c r="F1143" s="56"/>
      <c r="G1143" s="56"/>
      <c r="J1143" s="56"/>
      <c r="K1143" s="56"/>
      <c r="L1143" s="56"/>
      <c r="M1143" s="56"/>
      <c r="N1143" s="56"/>
      <c r="O1143" s="56"/>
      <c r="P1143" s="56"/>
      <c r="Q1143" s="56"/>
      <c r="R1143" s="56"/>
      <c r="S1143" s="56"/>
      <c r="T1143" s="56"/>
      <c r="U1143" s="56"/>
      <c r="V1143" s="56"/>
      <c r="W1143" s="56"/>
    </row>
    <row r="1144">
      <c r="D1144" s="4"/>
      <c r="F1144" s="56"/>
      <c r="G1144" s="56"/>
      <c r="J1144" s="56"/>
      <c r="K1144" s="56"/>
      <c r="L1144" s="56"/>
      <c r="M1144" s="56"/>
      <c r="N1144" s="56"/>
      <c r="O1144" s="56"/>
      <c r="P1144" s="56"/>
      <c r="Q1144" s="56"/>
      <c r="R1144" s="56"/>
      <c r="S1144" s="56"/>
      <c r="T1144" s="56"/>
      <c r="U1144" s="56"/>
      <c r="V1144" s="56"/>
      <c r="W1144" s="56"/>
    </row>
    <row r="1145">
      <c r="D1145" s="4"/>
      <c r="F1145" s="56"/>
      <c r="G1145" s="56"/>
      <c r="J1145" s="56"/>
      <c r="K1145" s="56"/>
      <c r="L1145" s="56"/>
      <c r="M1145" s="56"/>
      <c r="N1145" s="56"/>
      <c r="O1145" s="56"/>
      <c r="P1145" s="56"/>
      <c r="Q1145" s="56"/>
      <c r="R1145" s="56"/>
      <c r="S1145" s="56"/>
      <c r="T1145" s="56"/>
      <c r="U1145" s="56"/>
      <c r="V1145" s="56"/>
      <c r="W1145" s="56"/>
    </row>
    <row r="1146">
      <c r="D1146" s="4"/>
      <c r="F1146" s="56"/>
      <c r="G1146" s="56"/>
      <c r="J1146" s="56"/>
      <c r="K1146" s="56"/>
      <c r="L1146" s="56"/>
      <c r="M1146" s="56"/>
      <c r="N1146" s="56"/>
      <c r="O1146" s="56"/>
      <c r="P1146" s="56"/>
      <c r="Q1146" s="56"/>
      <c r="R1146" s="56"/>
      <c r="S1146" s="56"/>
      <c r="T1146" s="56"/>
      <c r="U1146" s="56"/>
      <c r="V1146" s="56"/>
      <c r="W1146" s="56"/>
    </row>
    <row r="1147">
      <c r="D1147" s="4"/>
      <c r="F1147" s="56"/>
      <c r="G1147" s="56"/>
      <c r="J1147" s="56"/>
      <c r="K1147" s="56"/>
      <c r="L1147" s="56"/>
      <c r="M1147" s="56"/>
      <c r="N1147" s="56"/>
      <c r="O1147" s="56"/>
      <c r="P1147" s="56"/>
      <c r="Q1147" s="56"/>
      <c r="R1147" s="56"/>
      <c r="S1147" s="56"/>
      <c r="T1147" s="56"/>
      <c r="U1147" s="56"/>
      <c r="V1147" s="56"/>
      <c r="W1147" s="56"/>
    </row>
    <row r="1148">
      <c r="D1148" s="4"/>
      <c r="F1148" s="56"/>
      <c r="G1148" s="56"/>
      <c r="J1148" s="56"/>
      <c r="K1148" s="56"/>
      <c r="L1148" s="56"/>
      <c r="M1148" s="56"/>
      <c r="N1148" s="56"/>
      <c r="O1148" s="56"/>
      <c r="P1148" s="56"/>
      <c r="Q1148" s="56"/>
      <c r="R1148" s="56"/>
      <c r="S1148" s="56"/>
      <c r="T1148" s="56"/>
      <c r="U1148" s="56"/>
      <c r="V1148" s="56"/>
      <c r="W1148" s="56"/>
    </row>
    <row r="1149">
      <c r="D1149" s="4"/>
      <c r="F1149" s="56"/>
      <c r="G1149" s="56"/>
      <c r="J1149" s="56"/>
      <c r="K1149" s="56"/>
      <c r="L1149" s="56"/>
      <c r="M1149" s="56"/>
      <c r="N1149" s="56"/>
      <c r="O1149" s="56"/>
      <c r="P1149" s="56"/>
      <c r="Q1149" s="56"/>
      <c r="R1149" s="56"/>
      <c r="S1149" s="56"/>
      <c r="T1149" s="56"/>
      <c r="U1149" s="56"/>
      <c r="V1149" s="56"/>
      <c r="W1149" s="56"/>
    </row>
    <row r="1150">
      <c r="D1150" s="4"/>
      <c r="F1150" s="56"/>
      <c r="G1150" s="56"/>
      <c r="J1150" s="56"/>
      <c r="K1150" s="56"/>
      <c r="L1150" s="56"/>
      <c r="M1150" s="56"/>
      <c r="N1150" s="56"/>
      <c r="O1150" s="56"/>
      <c r="P1150" s="56"/>
      <c r="Q1150" s="56"/>
      <c r="R1150" s="56"/>
      <c r="S1150" s="56"/>
      <c r="T1150" s="56"/>
      <c r="U1150" s="56"/>
      <c r="V1150" s="56"/>
      <c r="W1150" s="56"/>
    </row>
    <row r="1151">
      <c r="D1151" s="4"/>
      <c r="F1151" s="56"/>
      <c r="G1151" s="56"/>
      <c r="J1151" s="56"/>
      <c r="K1151" s="56"/>
      <c r="L1151" s="56"/>
      <c r="M1151" s="56"/>
      <c r="N1151" s="56"/>
      <c r="O1151" s="56"/>
      <c r="P1151" s="56"/>
      <c r="Q1151" s="56"/>
      <c r="R1151" s="56"/>
      <c r="S1151" s="56"/>
      <c r="T1151" s="56"/>
      <c r="U1151" s="56"/>
      <c r="V1151" s="56"/>
      <c r="W1151" s="56"/>
    </row>
    <row r="1152">
      <c r="D1152" s="4"/>
      <c r="F1152" s="56"/>
      <c r="G1152" s="56"/>
      <c r="J1152" s="56"/>
      <c r="K1152" s="56"/>
      <c r="L1152" s="56"/>
      <c r="M1152" s="56"/>
      <c r="N1152" s="56"/>
      <c r="O1152" s="56"/>
      <c r="P1152" s="56"/>
      <c r="Q1152" s="56"/>
      <c r="R1152" s="56"/>
      <c r="S1152" s="56"/>
      <c r="T1152" s="56"/>
      <c r="U1152" s="56"/>
      <c r="V1152" s="56"/>
      <c r="W1152" s="56"/>
    </row>
    <row r="1153">
      <c r="D1153" s="4"/>
      <c r="F1153" s="56"/>
      <c r="G1153" s="56"/>
      <c r="J1153" s="56"/>
      <c r="K1153" s="56"/>
      <c r="L1153" s="56"/>
      <c r="M1153" s="56"/>
      <c r="N1153" s="56"/>
      <c r="O1153" s="56"/>
      <c r="P1153" s="56"/>
      <c r="Q1153" s="56"/>
      <c r="R1153" s="56"/>
      <c r="S1153" s="56"/>
      <c r="T1153" s="56"/>
      <c r="U1153" s="56"/>
      <c r="V1153" s="56"/>
      <c r="W1153" s="56"/>
    </row>
    <row r="1154">
      <c r="D1154" s="4"/>
      <c r="F1154" s="56"/>
      <c r="G1154" s="56"/>
      <c r="J1154" s="56"/>
      <c r="K1154" s="56"/>
      <c r="L1154" s="56"/>
      <c r="M1154" s="56"/>
      <c r="N1154" s="56"/>
      <c r="O1154" s="56"/>
      <c r="P1154" s="56"/>
      <c r="Q1154" s="56"/>
      <c r="R1154" s="56"/>
      <c r="S1154" s="56"/>
      <c r="T1154" s="56"/>
      <c r="U1154" s="56"/>
      <c r="V1154" s="56"/>
      <c r="W1154" s="56"/>
    </row>
    <row r="1155">
      <c r="D1155" s="4"/>
      <c r="F1155" s="56"/>
      <c r="G1155" s="56"/>
      <c r="J1155" s="56"/>
      <c r="K1155" s="56"/>
      <c r="L1155" s="56"/>
      <c r="M1155" s="56"/>
      <c r="N1155" s="56"/>
      <c r="O1155" s="56"/>
      <c r="P1155" s="56"/>
      <c r="Q1155" s="56"/>
      <c r="R1155" s="56"/>
      <c r="S1155" s="56"/>
      <c r="T1155" s="56"/>
      <c r="U1155" s="56"/>
      <c r="V1155" s="56"/>
      <c r="W1155" s="56"/>
    </row>
    <row r="1156">
      <c r="D1156" s="4"/>
      <c r="F1156" s="56"/>
      <c r="G1156" s="56"/>
      <c r="J1156" s="56"/>
      <c r="K1156" s="56"/>
      <c r="L1156" s="56"/>
      <c r="M1156" s="56"/>
      <c r="N1156" s="56"/>
      <c r="O1156" s="56"/>
      <c r="P1156" s="56"/>
      <c r="Q1156" s="56"/>
      <c r="R1156" s="56"/>
      <c r="S1156" s="56"/>
      <c r="T1156" s="56"/>
      <c r="U1156" s="56"/>
      <c r="V1156" s="56"/>
      <c r="W1156" s="56"/>
    </row>
    <row r="1157">
      <c r="D1157" s="4"/>
      <c r="F1157" s="56"/>
      <c r="G1157" s="56"/>
      <c r="J1157" s="56"/>
      <c r="K1157" s="56"/>
      <c r="L1157" s="56"/>
      <c r="M1157" s="56"/>
      <c r="N1157" s="56"/>
      <c r="O1157" s="56"/>
      <c r="P1157" s="56"/>
      <c r="Q1157" s="56"/>
      <c r="R1157" s="56"/>
      <c r="S1157" s="56"/>
      <c r="T1157" s="56"/>
      <c r="U1157" s="56"/>
      <c r="V1157" s="56"/>
      <c r="W1157" s="56"/>
    </row>
    <row r="1158">
      <c r="D1158" s="4"/>
      <c r="F1158" s="56"/>
      <c r="G1158" s="56"/>
      <c r="J1158" s="56"/>
      <c r="K1158" s="56"/>
      <c r="L1158" s="56"/>
      <c r="M1158" s="56"/>
      <c r="N1158" s="56"/>
      <c r="O1158" s="56"/>
      <c r="P1158" s="56"/>
      <c r="Q1158" s="56"/>
      <c r="R1158" s="56"/>
      <c r="S1158" s="56"/>
      <c r="T1158" s="56"/>
      <c r="U1158" s="56"/>
      <c r="V1158" s="56"/>
      <c r="W1158" s="56"/>
    </row>
    <row r="1159">
      <c r="D1159" s="4"/>
      <c r="F1159" s="56"/>
      <c r="G1159" s="56"/>
      <c r="J1159" s="56"/>
      <c r="K1159" s="56"/>
      <c r="L1159" s="56"/>
      <c r="M1159" s="56"/>
      <c r="N1159" s="56"/>
      <c r="O1159" s="56"/>
      <c r="P1159" s="56"/>
      <c r="Q1159" s="56"/>
      <c r="R1159" s="56"/>
      <c r="S1159" s="56"/>
      <c r="T1159" s="56"/>
      <c r="U1159" s="56"/>
      <c r="V1159" s="56"/>
      <c r="W1159" s="56"/>
    </row>
    <row r="1160">
      <c r="D1160" s="4"/>
      <c r="F1160" s="56"/>
      <c r="G1160" s="56"/>
      <c r="J1160" s="56"/>
      <c r="K1160" s="56"/>
      <c r="L1160" s="56"/>
      <c r="M1160" s="56"/>
      <c r="N1160" s="56"/>
      <c r="O1160" s="56"/>
      <c r="P1160" s="56"/>
      <c r="Q1160" s="56"/>
      <c r="R1160" s="56"/>
      <c r="S1160" s="56"/>
      <c r="T1160" s="56"/>
      <c r="U1160" s="56"/>
      <c r="V1160" s="56"/>
      <c r="W1160" s="56"/>
    </row>
    <row r="1161">
      <c r="D1161" s="4"/>
      <c r="F1161" s="56"/>
      <c r="G1161" s="56"/>
      <c r="J1161" s="56"/>
      <c r="K1161" s="56"/>
      <c r="L1161" s="56"/>
      <c r="M1161" s="56"/>
      <c r="N1161" s="56"/>
      <c r="O1161" s="56"/>
      <c r="P1161" s="56"/>
      <c r="Q1161" s="56"/>
      <c r="R1161" s="56"/>
      <c r="S1161" s="56"/>
      <c r="T1161" s="56"/>
      <c r="U1161" s="56"/>
      <c r="V1161" s="56"/>
      <c r="W1161" s="56"/>
    </row>
    <row r="1162">
      <c r="D1162" s="4"/>
      <c r="F1162" s="56"/>
      <c r="G1162" s="56"/>
      <c r="J1162" s="56"/>
      <c r="K1162" s="56"/>
      <c r="L1162" s="56"/>
      <c r="M1162" s="56"/>
      <c r="N1162" s="56"/>
      <c r="O1162" s="56"/>
      <c r="P1162" s="56"/>
      <c r="Q1162" s="56"/>
      <c r="R1162" s="56"/>
      <c r="S1162" s="56"/>
      <c r="T1162" s="56"/>
      <c r="U1162" s="56"/>
      <c r="V1162" s="56"/>
      <c r="W1162" s="56"/>
    </row>
    <row r="1163">
      <c r="D1163" s="4"/>
      <c r="F1163" s="56"/>
      <c r="G1163" s="56"/>
      <c r="J1163" s="56"/>
      <c r="K1163" s="56"/>
      <c r="L1163" s="56"/>
      <c r="M1163" s="56"/>
      <c r="N1163" s="56"/>
      <c r="O1163" s="56"/>
      <c r="P1163" s="56"/>
      <c r="Q1163" s="56"/>
      <c r="R1163" s="56"/>
      <c r="S1163" s="56"/>
      <c r="T1163" s="56"/>
      <c r="U1163" s="56"/>
      <c r="V1163" s="56"/>
      <c r="W1163" s="56"/>
    </row>
    <row r="1164">
      <c r="D1164" s="4"/>
      <c r="F1164" s="56"/>
      <c r="G1164" s="56"/>
      <c r="J1164" s="56"/>
      <c r="K1164" s="56"/>
      <c r="L1164" s="56"/>
      <c r="M1164" s="56"/>
      <c r="N1164" s="56"/>
      <c r="O1164" s="56"/>
      <c r="P1164" s="56"/>
      <c r="Q1164" s="56"/>
      <c r="R1164" s="56"/>
      <c r="S1164" s="56"/>
      <c r="T1164" s="56"/>
      <c r="U1164" s="56"/>
      <c r="V1164" s="56"/>
      <c r="W1164" s="56"/>
    </row>
    <row r="1165">
      <c r="D1165" s="4"/>
      <c r="F1165" s="56"/>
      <c r="G1165" s="56"/>
      <c r="J1165" s="56"/>
      <c r="K1165" s="56"/>
      <c r="L1165" s="56"/>
      <c r="M1165" s="56"/>
      <c r="N1165" s="56"/>
      <c r="O1165" s="56"/>
      <c r="P1165" s="56"/>
      <c r="Q1165" s="56"/>
      <c r="R1165" s="56"/>
      <c r="S1165" s="56"/>
      <c r="T1165" s="56"/>
      <c r="U1165" s="56"/>
      <c r="V1165" s="56"/>
      <c r="W1165" s="56"/>
    </row>
    <row r="1166">
      <c r="D1166" s="4"/>
      <c r="F1166" s="56"/>
      <c r="G1166" s="56"/>
      <c r="J1166" s="56"/>
      <c r="K1166" s="56"/>
      <c r="L1166" s="56"/>
      <c r="M1166" s="56"/>
      <c r="N1166" s="56"/>
      <c r="O1166" s="56"/>
      <c r="P1166" s="56"/>
      <c r="Q1166" s="56"/>
      <c r="R1166" s="56"/>
      <c r="S1166" s="56"/>
      <c r="T1166" s="56"/>
      <c r="U1166" s="56"/>
      <c r="V1166" s="56"/>
      <c r="W1166" s="56"/>
    </row>
    <row r="1167">
      <c r="D1167" s="4"/>
      <c r="F1167" s="56"/>
      <c r="G1167" s="56"/>
      <c r="J1167" s="56"/>
      <c r="K1167" s="56"/>
      <c r="L1167" s="56"/>
      <c r="M1167" s="56"/>
      <c r="N1167" s="56"/>
      <c r="O1167" s="56"/>
      <c r="P1167" s="56"/>
      <c r="Q1167" s="56"/>
      <c r="R1167" s="56"/>
      <c r="S1167" s="56"/>
      <c r="T1167" s="56"/>
      <c r="U1167" s="56"/>
      <c r="V1167" s="56"/>
      <c r="W1167" s="56"/>
    </row>
    <row r="1168">
      <c r="D1168" s="4"/>
      <c r="F1168" s="56"/>
      <c r="G1168" s="56"/>
      <c r="J1168" s="56"/>
      <c r="K1168" s="56"/>
      <c r="L1168" s="56"/>
      <c r="M1168" s="56"/>
      <c r="N1168" s="56"/>
      <c r="O1168" s="56"/>
      <c r="P1168" s="56"/>
      <c r="Q1168" s="56"/>
      <c r="R1168" s="56"/>
      <c r="S1168" s="56"/>
      <c r="T1168" s="56"/>
      <c r="U1168" s="56"/>
      <c r="V1168" s="56"/>
      <c r="W1168" s="56"/>
    </row>
  </sheetData>
  <mergeCells count="28">
    <mergeCell ref="H3:H5"/>
    <mergeCell ref="G3:G5"/>
    <mergeCell ref="W4:W5"/>
    <mergeCell ref="C3:C5"/>
    <mergeCell ref="F3:F5"/>
    <mergeCell ref="E3:E4"/>
    <mergeCell ref="J3:T3"/>
    <mergeCell ref="I3:I5"/>
    <mergeCell ref="H161:I161"/>
    <mergeCell ref="H97:I97"/>
    <mergeCell ref="H80:I80"/>
    <mergeCell ref="H159:I159"/>
    <mergeCell ref="H98:I98"/>
    <mergeCell ref="H160:I160"/>
    <mergeCell ref="H165:I165"/>
    <mergeCell ref="H164:I164"/>
    <mergeCell ref="H166:I166"/>
    <mergeCell ref="H168:I168"/>
    <mergeCell ref="H167:I167"/>
    <mergeCell ref="H169:I169"/>
    <mergeCell ref="H170:I170"/>
    <mergeCell ref="H162:I162"/>
    <mergeCell ref="H171:I171"/>
    <mergeCell ref="H172:I172"/>
    <mergeCell ref="H181:I181"/>
    <mergeCell ref="H182:I182"/>
    <mergeCell ref="H180:I180"/>
    <mergeCell ref="H163:I163"/>
  </mergeCells>
  <conditionalFormatting sqref="D6:D1001 K42:K67">
    <cfRule type="containsText" dxfId="0" priority="1" operator="containsText" text="D">
      <formula>NOT(ISERROR(SEARCH(("D"),(D6))))</formula>
    </cfRule>
  </conditionalFormatting>
  <conditionalFormatting sqref="D6:D1001 K42:K67">
    <cfRule type="containsText" dxfId="1" priority="2" operator="containsText" text="S">
      <formula>NOT(ISERROR(SEARCH(("S"),(D6))))</formula>
    </cfRule>
  </conditionalFormatting>
  <conditionalFormatting sqref="D6:D1001 K42:K67">
    <cfRule type="containsText" dxfId="2" priority="3" operator="containsText" text="H">
      <formula>NOT(ISERROR(SEARCH(("H"),(D6))))</formula>
    </cfRule>
  </conditionalFormatting>
  <conditionalFormatting sqref="D6:D1001 K42:K67">
    <cfRule type="containsText" dxfId="3" priority="4" operator="containsText" text="M">
      <formula>NOT(ISERROR(SEARCH(("M"),(D6))))</formula>
    </cfRule>
  </conditionalFormatting>
  <conditionalFormatting sqref="D6:D1001 K42:K67">
    <cfRule type="containsText" dxfId="4" priority="5" operator="containsText" text="I">
      <formula>NOT(ISERROR(SEARCH(("I"),(D6))))</formula>
    </cfRule>
  </conditionalFormatting>
  <conditionalFormatting sqref="D82:D96 D98">
    <cfRule type="notContainsBlanks" dxfId="5" priority="6">
      <formula>LEN(TRIM(D82))&gt;0</formula>
    </cfRule>
  </conditionalFormatting>
  <conditionalFormatting sqref="D143:D144">
    <cfRule type="notContainsBlanks" dxfId="5" priority="7">
      <formula>LEN(TRIM(D143))&gt;0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5.0" ySplit="3.0" topLeftCell="F4" activePane="bottomRight" state="frozen"/>
      <selection activeCell="F1" sqref="F1" pane="topRight"/>
      <selection activeCell="A4" sqref="A4" pane="bottomLeft"/>
      <selection activeCell="F4" sqref="F4" pane="bottomRight"/>
    </sheetView>
  </sheetViews>
  <sheetFormatPr customHeight="1" defaultColWidth="14.43" defaultRowHeight="15.75"/>
  <cols>
    <col customWidth="1" hidden="1" min="1" max="1" width="18.14"/>
    <col customWidth="1" min="2" max="2" width="3.86"/>
    <col customWidth="1" min="3" max="3" width="18.71"/>
    <col customWidth="1" min="4" max="4" width="7.71"/>
    <col customWidth="1" min="5" max="5" width="74.43"/>
    <col customWidth="1" min="6" max="6" width="22.57"/>
    <col customWidth="1" min="7" max="7" width="23.29"/>
    <col customWidth="1" min="17" max="17" width="13.71"/>
    <col customWidth="1" min="18" max="18" width="14.43"/>
  </cols>
  <sheetData>
    <row r="1">
      <c r="A1" s="86"/>
      <c r="B1" s="1"/>
      <c r="C1" s="87" t="s">
        <v>1</v>
      </c>
      <c r="D1" s="7"/>
      <c r="E1" s="7" t="s">
        <v>2</v>
      </c>
      <c r="F1" s="7" t="s">
        <v>5</v>
      </c>
      <c r="G1" s="7" t="s">
        <v>6</v>
      </c>
      <c r="H1" s="9" t="s">
        <v>7</v>
      </c>
      <c r="S1" s="9"/>
      <c r="T1" s="9"/>
      <c r="U1" s="9"/>
      <c r="V1" s="9"/>
      <c r="W1" s="9"/>
    </row>
    <row r="2">
      <c r="A2" s="88"/>
      <c r="B2" s="1"/>
      <c r="C2" s="87"/>
      <c r="D2" s="7"/>
      <c r="E2" s="7"/>
      <c r="F2" s="7"/>
      <c r="G2" s="7"/>
      <c r="H2" s="11" t="s">
        <v>9</v>
      </c>
      <c r="I2" s="12" t="s">
        <v>10</v>
      </c>
      <c r="J2" s="11" t="s">
        <v>11</v>
      </c>
      <c r="K2" s="13" t="s">
        <v>12</v>
      </c>
      <c r="L2" s="12" t="s">
        <v>13</v>
      </c>
      <c r="M2" s="11" t="s">
        <v>14</v>
      </c>
      <c r="N2" s="13" t="s">
        <v>15</v>
      </c>
      <c r="O2" s="12" t="s">
        <v>16</v>
      </c>
      <c r="P2" s="11" t="s">
        <v>17</v>
      </c>
      <c r="Q2" s="13" t="s">
        <v>18</v>
      </c>
      <c r="R2" s="12" t="s">
        <v>19</v>
      </c>
      <c r="S2" s="11" t="s">
        <v>20</v>
      </c>
      <c r="T2" s="12" t="s">
        <v>21</v>
      </c>
      <c r="U2" s="14" t="s">
        <v>22</v>
      </c>
      <c r="V2" s="89" t="s">
        <v>551</v>
      </c>
      <c r="W2" s="90" t="s">
        <v>552</v>
      </c>
    </row>
    <row r="3" ht="15.0" customHeight="1">
      <c r="A3" s="4"/>
      <c r="B3" s="1"/>
      <c r="C3" s="87"/>
      <c r="D3" s="7" t="s">
        <v>24</v>
      </c>
      <c r="E3" s="7" t="s">
        <v>25</v>
      </c>
      <c r="F3" s="7"/>
      <c r="G3" s="7"/>
      <c r="H3" s="16" t="s">
        <v>26</v>
      </c>
      <c r="I3" s="61" t="s">
        <v>412</v>
      </c>
      <c r="J3" s="16" t="s">
        <v>28</v>
      </c>
      <c r="K3" s="18" t="s">
        <v>29</v>
      </c>
      <c r="L3" s="17" t="s">
        <v>30</v>
      </c>
      <c r="M3" s="16" t="s">
        <v>31</v>
      </c>
      <c r="N3" s="18" t="s">
        <v>32</v>
      </c>
      <c r="O3" s="17" t="s">
        <v>33</v>
      </c>
      <c r="P3" s="16" t="s">
        <v>34</v>
      </c>
      <c r="Q3" s="18" t="s">
        <v>35</v>
      </c>
      <c r="R3" s="17" t="s">
        <v>36</v>
      </c>
      <c r="S3" s="16" t="s">
        <v>37</v>
      </c>
      <c r="T3" s="17" t="s">
        <v>38</v>
      </c>
      <c r="U3" s="14"/>
      <c r="V3" s="89"/>
      <c r="W3" s="90"/>
    </row>
    <row r="4">
      <c r="A4" s="4"/>
      <c r="C4" s="91" t="s">
        <v>23</v>
      </c>
      <c r="D4" s="5" t="s">
        <v>40</v>
      </c>
      <c r="E4" s="20" t="s">
        <v>41</v>
      </c>
      <c r="F4" s="23" t="s">
        <v>42</v>
      </c>
      <c r="G4" s="23" t="s">
        <v>43</v>
      </c>
      <c r="H4" s="92">
        <v>0.04861111111111111</v>
      </c>
      <c r="I4" s="25"/>
      <c r="J4" s="24"/>
      <c r="K4" s="22"/>
      <c r="L4" s="25"/>
      <c r="M4" s="24"/>
      <c r="N4" s="22"/>
      <c r="O4" s="25"/>
      <c r="P4" s="24"/>
      <c r="Q4" s="22"/>
      <c r="R4" s="25"/>
      <c r="S4" s="24"/>
      <c r="T4" s="25"/>
      <c r="U4" s="22">
        <f t="shared" ref="U4:U74" si="1">SUM(H4:T4)</f>
        <v>0.04861111111</v>
      </c>
      <c r="V4" s="22">
        <f>VLOOKUP(D4,'Foreseen schedule'!D6:F184,3,FALSE)</f>
        <v>0.04166666667</v>
      </c>
      <c r="W4" s="22">
        <f>'Foreseen schedule'!W6-U4</f>
        <v>-0.006944444444</v>
      </c>
    </row>
    <row r="5">
      <c r="A5" s="4"/>
      <c r="C5" s="91" t="s">
        <v>23</v>
      </c>
      <c r="D5" s="5" t="s">
        <v>45</v>
      </c>
      <c r="E5" s="23" t="s">
        <v>46</v>
      </c>
      <c r="F5" s="23" t="s">
        <v>42</v>
      </c>
      <c r="G5" s="23" t="s">
        <v>43</v>
      </c>
      <c r="H5" s="92">
        <v>0.013888888888888888</v>
      </c>
      <c r="I5" s="93">
        <v>0.08333333333333333</v>
      </c>
      <c r="J5" s="24"/>
      <c r="K5" s="62"/>
      <c r="L5" s="25"/>
      <c r="M5" s="24"/>
      <c r="N5" s="22"/>
      <c r="O5" s="25"/>
      <c r="P5" s="24"/>
      <c r="Q5" s="22"/>
      <c r="R5" s="25"/>
      <c r="S5" s="24"/>
      <c r="T5" s="25"/>
      <c r="U5" s="22">
        <f t="shared" si="1"/>
        <v>0.09722222222</v>
      </c>
      <c r="V5" s="22">
        <f>VLOOKUP(D5,'Foreseen schedule'!D7:F186,3,FALSE)</f>
        <v>0.04166666667</v>
      </c>
      <c r="W5" s="22">
        <f>'Foreseen schedule'!W7-U5</f>
        <v>-0.05555555556</v>
      </c>
    </row>
    <row r="6">
      <c r="A6" s="4"/>
      <c r="C6" s="91" t="s">
        <v>23</v>
      </c>
      <c r="D6" s="5" t="s">
        <v>47</v>
      </c>
      <c r="E6" s="20" t="s">
        <v>48</v>
      </c>
      <c r="F6" s="23" t="s">
        <v>42</v>
      </c>
      <c r="G6" s="23" t="s">
        <v>43</v>
      </c>
      <c r="H6" s="92">
        <v>0.0625</v>
      </c>
      <c r="I6" s="93">
        <v>0.125</v>
      </c>
      <c r="J6" s="24"/>
      <c r="K6" s="22"/>
      <c r="L6" s="25"/>
      <c r="M6" s="24"/>
      <c r="N6" s="22"/>
      <c r="O6" s="25"/>
      <c r="P6" s="24"/>
      <c r="Q6" s="22"/>
      <c r="R6" s="25"/>
      <c r="S6" s="24"/>
      <c r="T6" s="25"/>
      <c r="U6" s="22">
        <f t="shared" si="1"/>
        <v>0.1875</v>
      </c>
      <c r="V6" s="22">
        <f>VLOOKUP(D6,'Foreseen schedule'!D8:F185,3,FALSE)</f>
        <v>0.08333333333</v>
      </c>
      <c r="W6" s="22">
        <f>'Foreseen schedule'!W8-U6</f>
        <v>-0.1041666667</v>
      </c>
    </row>
    <row r="7">
      <c r="A7" s="4"/>
      <c r="C7" s="91" t="s">
        <v>23</v>
      </c>
      <c r="D7" s="5" t="s">
        <v>49</v>
      </c>
      <c r="E7" s="20" t="s">
        <v>50</v>
      </c>
      <c r="F7" s="23" t="s">
        <v>42</v>
      </c>
      <c r="G7" s="23" t="s">
        <v>43</v>
      </c>
      <c r="H7" s="92">
        <v>0.14583333333333334</v>
      </c>
      <c r="I7" s="93">
        <v>0.20833333333333334</v>
      </c>
      <c r="J7" s="24"/>
      <c r="K7" s="22"/>
      <c r="L7" s="25"/>
      <c r="M7" s="24"/>
      <c r="N7" s="22"/>
      <c r="O7" s="25"/>
      <c r="P7" s="24"/>
      <c r="Q7" s="22"/>
      <c r="R7" s="25"/>
      <c r="S7" s="24"/>
      <c r="T7" s="25"/>
      <c r="U7" s="22">
        <f t="shared" si="1"/>
        <v>0.3541666667</v>
      </c>
      <c r="V7" s="22">
        <f>VLOOKUP(D7,'Foreseen schedule'!D9:F187,3,FALSE)</f>
        <v>0.125</v>
      </c>
      <c r="W7" s="22">
        <f>'Foreseen schedule'!W9-U7</f>
        <v>-0.2291666667</v>
      </c>
    </row>
    <row r="8">
      <c r="A8" s="4"/>
      <c r="C8" s="91" t="s">
        <v>23</v>
      </c>
      <c r="D8" s="5" t="s">
        <v>51</v>
      </c>
      <c r="E8" s="20" t="s">
        <v>52</v>
      </c>
      <c r="F8" s="23" t="s">
        <v>42</v>
      </c>
      <c r="G8" s="23" t="s">
        <v>43</v>
      </c>
      <c r="H8" s="92">
        <v>0.013888888888888888</v>
      </c>
      <c r="I8" s="93">
        <v>0.16666666666666666</v>
      </c>
      <c r="J8" s="24"/>
      <c r="K8" s="22"/>
      <c r="L8" s="25"/>
      <c r="M8" s="24"/>
      <c r="N8" s="22"/>
      <c r="O8" s="25"/>
      <c r="P8" s="24"/>
      <c r="Q8" s="22"/>
      <c r="R8" s="25"/>
      <c r="S8" s="24"/>
      <c r="T8" s="25"/>
      <c r="U8" s="22">
        <f t="shared" si="1"/>
        <v>0.1805555556</v>
      </c>
      <c r="V8" s="22">
        <f>VLOOKUP(D8,'Foreseen schedule'!D10:F188,3,FALSE)</f>
        <v>0.125</v>
      </c>
      <c r="W8" s="22">
        <f>'Foreseen schedule'!W10-U8</f>
        <v>-0.05555555556</v>
      </c>
    </row>
    <row r="9">
      <c r="A9" s="4"/>
      <c r="C9" s="91" t="s">
        <v>23</v>
      </c>
      <c r="D9" s="5" t="s">
        <v>53</v>
      </c>
      <c r="E9" s="20" t="s">
        <v>54</v>
      </c>
      <c r="F9" s="23" t="s">
        <v>42</v>
      </c>
      <c r="G9" s="23" t="s">
        <v>43</v>
      </c>
      <c r="H9" s="92">
        <v>0.020833333333333332</v>
      </c>
      <c r="I9" s="93">
        <v>0.125</v>
      </c>
      <c r="J9" s="24"/>
      <c r="K9" s="22"/>
      <c r="L9" s="25"/>
      <c r="M9" s="24"/>
      <c r="N9" s="22"/>
      <c r="O9" s="25"/>
      <c r="P9" s="24"/>
      <c r="Q9" s="22"/>
      <c r="R9" s="25"/>
      <c r="S9" s="24"/>
      <c r="T9" s="25"/>
      <c r="U9" s="22">
        <f t="shared" si="1"/>
        <v>0.1458333333</v>
      </c>
      <c r="V9" s="22">
        <f>VLOOKUP(D9,'Foreseen schedule'!D11:F189,3,FALSE)</f>
        <v>0.08333333333</v>
      </c>
      <c r="W9" s="22">
        <f>'Foreseen schedule'!W11-U9</f>
        <v>-0.0625</v>
      </c>
    </row>
    <row r="10">
      <c r="A10" s="4"/>
      <c r="C10" s="91" t="s">
        <v>23</v>
      </c>
      <c r="D10" s="5" t="s">
        <v>55</v>
      </c>
      <c r="E10" s="20" t="s">
        <v>56</v>
      </c>
      <c r="F10" s="23" t="s">
        <v>42</v>
      </c>
      <c r="G10" s="23" t="s">
        <v>43</v>
      </c>
      <c r="H10" s="74"/>
      <c r="I10" s="93">
        <v>0.4166666666666667</v>
      </c>
      <c r="J10" s="24"/>
      <c r="K10" s="22"/>
      <c r="L10" s="25"/>
      <c r="M10" s="24"/>
      <c r="N10" s="22"/>
      <c r="O10" s="25"/>
      <c r="P10" s="24"/>
      <c r="Q10" s="22"/>
      <c r="R10" s="25"/>
      <c r="S10" s="24"/>
      <c r="T10" s="25"/>
      <c r="U10" s="22">
        <f t="shared" si="1"/>
        <v>0.4166666667</v>
      </c>
      <c r="V10" s="22">
        <f>VLOOKUP(D10,'Foreseen schedule'!D12:F190,3,FALSE)</f>
        <v>0.3333333333</v>
      </c>
      <c r="W10" s="22">
        <f>'Foreseen schedule'!W12-U10</f>
        <v>-0.08333333333</v>
      </c>
    </row>
    <row r="11">
      <c r="A11" s="4"/>
      <c r="C11" s="91" t="s">
        <v>23</v>
      </c>
      <c r="D11" s="5" t="s">
        <v>57</v>
      </c>
      <c r="E11" s="23" t="s">
        <v>553</v>
      </c>
      <c r="F11" s="23" t="s">
        <v>59</v>
      </c>
      <c r="G11" s="23" t="s">
        <v>60</v>
      </c>
      <c r="H11" s="94">
        <v>0.041666666666666664</v>
      </c>
      <c r="I11" s="25"/>
      <c r="J11" s="24"/>
      <c r="K11" s="22"/>
      <c r="L11" s="25"/>
      <c r="M11" s="24"/>
      <c r="N11" s="22"/>
      <c r="O11" s="25"/>
      <c r="P11" s="24"/>
      <c r="Q11" s="22"/>
      <c r="R11" s="25"/>
      <c r="S11" s="24"/>
      <c r="T11" s="25"/>
      <c r="U11" s="22">
        <f t="shared" si="1"/>
        <v>0.04166666667</v>
      </c>
      <c r="V11" s="22">
        <f>VLOOKUP(D11,'Foreseen schedule'!D13:F191,3,FALSE)</f>
        <v>0.04166666667</v>
      </c>
      <c r="W11" s="22">
        <f>'Foreseen schedule'!W13-U11</f>
        <v>0</v>
      </c>
    </row>
    <row r="12">
      <c r="A12" s="4"/>
      <c r="C12" s="91" t="s">
        <v>23</v>
      </c>
      <c r="D12" s="5" t="s">
        <v>61</v>
      </c>
      <c r="E12" s="23" t="s">
        <v>554</v>
      </c>
      <c r="F12" s="23" t="s">
        <v>59</v>
      </c>
      <c r="G12" s="23" t="s">
        <v>60</v>
      </c>
      <c r="H12" s="94">
        <v>0.041666666666666664</v>
      </c>
      <c r="I12" s="25"/>
      <c r="J12" s="24"/>
      <c r="K12" s="22"/>
      <c r="L12" s="25"/>
      <c r="M12" s="24"/>
      <c r="N12" s="22"/>
      <c r="O12" s="25"/>
      <c r="P12" s="24"/>
      <c r="Q12" s="22"/>
      <c r="R12" s="25"/>
      <c r="S12" s="24"/>
      <c r="T12" s="25"/>
      <c r="U12" s="22">
        <f t="shared" si="1"/>
        <v>0.04166666667</v>
      </c>
      <c r="V12" s="22">
        <f>VLOOKUP(D12,'Foreseen schedule'!D14:F192,3,FALSE)</f>
        <v>0.04166666667</v>
      </c>
      <c r="W12" s="22">
        <f>'Foreseen schedule'!W14-U12</f>
        <v>0</v>
      </c>
    </row>
    <row r="13">
      <c r="A13" s="4"/>
      <c r="C13" s="91" t="s">
        <v>23</v>
      </c>
      <c r="D13" s="5" t="s">
        <v>63</v>
      </c>
      <c r="E13" s="20" t="s">
        <v>555</v>
      </c>
      <c r="F13" s="23" t="s">
        <v>59</v>
      </c>
      <c r="G13" s="23" t="s">
        <v>60</v>
      </c>
      <c r="H13" s="94">
        <v>0.020833333333333332</v>
      </c>
      <c r="I13" s="25"/>
      <c r="J13" s="24"/>
      <c r="K13" s="22"/>
      <c r="L13" s="25"/>
      <c r="M13" s="24"/>
      <c r="N13" s="22"/>
      <c r="O13" s="25"/>
      <c r="P13" s="24"/>
      <c r="Q13" s="22"/>
      <c r="R13" s="25"/>
      <c r="S13" s="24"/>
      <c r="T13" s="25"/>
      <c r="U13" s="22">
        <f t="shared" si="1"/>
        <v>0.02083333333</v>
      </c>
      <c r="V13" s="22">
        <f>VLOOKUP(D13,'Foreseen schedule'!D15:F193,3,FALSE)</f>
        <v>0.02083333333</v>
      </c>
      <c r="W13" s="22">
        <f>'Foreseen schedule'!W15-U13</f>
        <v>0</v>
      </c>
    </row>
    <row r="14">
      <c r="A14" s="4"/>
      <c r="C14" s="91" t="s">
        <v>23</v>
      </c>
      <c r="D14" s="5" t="s">
        <v>65</v>
      </c>
      <c r="E14" s="20" t="s">
        <v>556</v>
      </c>
      <c r="F14" s="23" t="s">
        <v>59</v>
      </c>
      <c r="G14" s="23" t="s">
        <v>60</v>
      </c>
      <c r="H14" s="94">
        <v>0.041666666666666664</v>
      </c>
      <c r="I14" s="25"/>
      <c r="J14" s="24"/>
      <c r="K14" s="22"/>
      <c r="L14" s="25"/>
      <c r="M14" s="24"/>
      <c r="N14" s="22"/>
      <c r="O14" s="25"/>
      <c r="P14" s="24"/>
      <c r="Q14" s="22"/>
      <c r="R14" s="25"/>
      <c r="S14" s="24"/>
      <c r="T14" s="25"/>
      <c r="U14" s="22">
        <f t="shared" si="1"/>
        <v>0.04166666667</v>
      </c>
      <c r="V14" s="95">
        <f>VLOOKUP(D14,'Foreseen schedule'!D16:F194,3,FALSE)</f>
        <v>0.04166666667</v>
      </c>
      <c r="W14" s="22">
        <f>'Foreseen schedule'!W16-U14</f>
        <v>0</v>
      </c>
    </row>
    <row r="15">
      <c r="A15" s="4"/>
      <c r="C15" s="91" t="s">
        <v>23</v>
      </c>
      <c r="D15" s="5" t="s">
        <v>67</v>
      </c>
      <c r="E15" s="20" t="s">
        <v>557</v>
      </c>
      <c r="F15" s="23" t="s">
        <v>59</v>
      </c>
      <c r="G15" s="23" t="s">
        <v>60</v>
      </c>
      <c r="H15" s="94">
        <v>0.020833333333333332</v>
      </c>
      <c r="I15" s="25"/>
      <c r="J15" s="24"/>
      <c r="K15" s="22"/>
      <c r="L15" s="25"/>
      <c r="M15" s="24"/>
      <c r="N15" s="22"/>
      <c r="O15" s="25"/>
      <c r="P15" s="24"/>
      <c r="Q15" s="22"/>
      <c r="R15" s="25"/>
      <c r="S15" s="24"/>
      <c r="T15" s="25"/>
      <c r="U15" s="22">
        <f t="shared" si="1"/>
        <v>0.02083333333</v>
      </c>
      <c r="V15" s="22">
        <f>VLOOKUP(D15,'Foreseen schedule'!D17:F195,3,FALSE)</f>
        <v>0.02083333333</v>
      </c>
      <c r="W15" s="22">
        <f>'Foreseen schedule'!W17-U15</f>
        <v>0</v>
      </c>
    </row>
    <row r="16">
      <c r="A16" s="4"/>
      <c r="C16" s="91" t="s">
        <v>23</v>
      </c>
      <c r="D16" s="5" t="s">
        <v>69</v>
      </c>
      <c r="E16" s="20" t="s">
        <v>558</v>
      </c>
      <c r="F16" s="23" t="s">
        <v>59</v>
      </c>
      <c r="G16" s="23" t="s">
        <v>60</v>
      </c>
      <c r="H16" s="94">
        <v>0.041666666666666664</v>
      </c>
      <c r="I16" s="25"/>
      <c r="J16" s="24"/>
      <c r="K16" s="22"/>
      <c r="L16" s="25"/>
      <c r="M16" s="24"/>
      <c r="N16" s="22"/>
      <c r="O16" s="25"/>
      <c r="P16" s="24"/>
      <c r="Q16" s="22"/>
      <c r="R16" s="25"/>
      <c r="S16" s="24"/>
      <c r="T16" s="25"/>
      <c r="U16" s="22">
        <f t="shared" si="1"/>
        <v>0.04166666667</v>
      </c>
      <c r="V16" s="22">
        <f>VLOOKUP(D16,'Foreseen schedule'!D18:F196,3,FALSE)</f>
        <v>0.04166666667</v>
      </c>
      <c r="W16" s="22">
        <f>'Foreseen schedule'!W18-U16</f>
        <v>0</v>
      </c>
    </row>
    <row r="17">
      <c r="A17" s="4"/>
      <c r="C17" s="91" t="s">
        <v>23</v>
      </c>
      <c r="D17" s="5" t="s">
        <v>71</v>
      </c>
      <c r="E17" s="28" t="s">
        <v>559</v>
      </c>
      <c r="F17" s="23" t="s">
        <v>59</v>
      </c>
      <c r="G17" s="23" t="s">
        <v>60</v>
      </c>
      <c r="H17" s="94">
        <v>0.041666666666666664</v>
      </c>
      <c r="I17" s="25"/>
      <c r="J17" s="24"/>
      <c r="K17" s="22"/>
      <c r="L17" s="25"/>
      <c r="M17" s="24"/>
      <c r="N17" s="22"/>
      <c r="O17" s="25"/>
      <c r="P17" s="24"/>
      <c r="Q17" s="22"/>
      <c r="R17" s="25"/>
      <c r="S17" s="24"/>
      <c r="T17" s="25"/>
      <c r="U17" s="22">
        <f t="shared" si="1"/>
        <v>0.04166666667</v>
      </c>
      <c r="V17" s="22">
        <f>VLOOKUP(D17,'Foreseen schedule'!D19:F197,3,FALSE)</f>
        <v>0.04166666667</v>
      </c>
      <c r="W17" s="22">
        <f>'Foreseen schedule'!W19-U17</f>
        <v>0</v>
      </c>
    </row>
    <row r="18">
      <c r="A18" s="4"/>
      <c r="C18" s="91" t="s">
        <v>23</v>
      </c>
      <c r="D18" s="5" t="s">
        <v>73</v>
      </c>
      <c r="E18" s="28" t="s">
        <v>560</v>
      </c>
      <c r="F18" s="23" t="s">
        <v>59</v>
      </c>
      <c r="G18" s="23" t="s">
        <v>60</v>
      </c>
      <c r="H18" s="94">
        <v>0.08333333333333333</v>
      </c>
      <c r="I18" s="25"/>
      <c r="J18" s="24"/>
      <c r="K18" s="22"/>
      <c r="L18" s="25"/>
      <c r="M18" s="24"/>
      <c r="N18" s="22"/>
      <c r="O18" s="25"/>
      <c r="P18" s="24"/>
      <c r="Q18" s="22"/>
      <c r="R18" s="25"/>
      <c r="S18" s="24"/>
      <c r="T18" s="25"/>
      <c r="U18" s="22">
        <f t="shared" si="1"/>
        <v>0.08333333333</v>
      </c>
      <c r="V18" s="22">
        <f>VLOOKUP(D18,'Foreseen schedule'!D20:F198,3,FALSE)</f>
        <v>0.08333333333</v>
      </c>
      <c r="W18" s="22">
        <f>'Foreseen schedule'!W20-U18</f>
        <v>0</v>
      </c>
    </row>
    <row r="19">
      <c r="A19" s="4"/>
      <c r="C19" s="91" t="s">
        <v>23</v>
      </c>
      <c r="D19" s="5" t="s">
        <v>75</v>
      </c>
      <c r="E19" s="28" t="s">
        <v>561</v>
      </c>
      <c r="F19" s="23" t="s">
        <v>59</v>
      </c>
      <c r="G19" s="23" t="s">
        <v>60</v>
      </c>
      <c r="H19" s="94">
        <v>0.08333333333333333</v>
      </c>
      <c r="I19" s="25"/>
      <c r="J19" s="24"/>
      <c r="K19" s="22"/>
      <c r="L19" s="25"/>
      <c r="M19" s="24"/>
      <c r="N19" s="22"/>
      <c r="O19" s="25"/>
      <c r="P19" s="24"/>
      <c r="Q19" s="22"/>
      <c r="R19" s="25"/>
      <c r="S19" s="24"/>
      <c r="T19" s="25"/>
      <c r="U19" s="22">
        <f t="shared" si="1"/>
        <v>0.08333333333</v>
      </c>
      <c r="V19" s="22">
        <f>VLOOKUP(D19,'Foreseen schedule'!D21:F199,3,FALSE)</f>
        <v>0.08333333333</v>
      </c>
      <c r="W19" s="22">
        <f>'Foreseen schedule'!W21-U19</f>
        <v>0</v>
      </c>
    </row>
    <row r="20">
      <c r="A20" s="4"/>
      <c r="C20" s="91" t="s">
        <v>23</v>
      </c>
      <c r="D20" s="5" t="s">
        <v>77</v>
      </c>
      <c r="E20" s="23" t="s">
        <v>562</v>
      </c>
      <c r="F20" s="23" t="s">
        <v>59</v>
      </c>
      <c r="G20" s="23" t="s">
        <v>60</v>
      </c>
      <c r="H20" s="94">
        <v>0.010416666666666666</v>
      </c>
      <c r="I20" s="25"/>
      <c r="J20" s="24"/>
      <c r="K20" s="22"/>
      <c r="L20" s="25"/>
      <c r="M20" s="24"/>
      <c r="N20" s="22"/>
      <c r="O20" s="25"/>
      <c r="P20" s="24"/>
      <c r="Q20" s="22"/>
      <c r="R20" s="25"/>
      <c r="S20" s="24"/>
      <c r="T20" s="25"/>
      <c r="U20" s="22">
        <f t="shared" si="1"/>
        <v>0.01041666667</v>
      </c>
      <c r="V20" s="22">
        <f>VLOOKUP(D20,'Foreseen schedule'!D22:F200,3,FALSE)</f>
        <v>0.01041666667</v>
      </c>
      <c r="W20" s="22">
        <f>'Foreseen schedule'!W22-U20</f>
        <v>0</v>
      </c>
    </row>
    <row r="21">
      <c r="A21" s="4"/>
      <c r="C21" s="91" t="s">
        <v>23</v>
      </c>
      <c r="D21" s="5" t="s">
        <v>79</v>
      </c>
      <c r="E21" s="20" t="s">
        <v>563</v>
      </c>
      <c r="F21" s="23" t="s">
        <v>59</v>
      </c>
      <c r="G21" s="23" t="s">
        <v>60</v>
      </c>
      <c r="H21" s="94">
        <v>0.010416666666666666</v>
      </c>
      <c r="I21" s="25"/>
      <c r="J21" s="24"/>
      <c r="K21" s="22"/>
      <c r="L21" s="25"/>
      <c r="M21" s="24"/>
      <c r="N21" s="22"/>
      <c r="O21" s="25"/>
      <c r="P21" s="24"/>
      <c r="Q21" s="22"/>
      <c r="R21" s="25"/>
      <c r="S21" s="24"/>
      <c r="T21" s="25"/>
      <c r="U21" s="22">
        <f t="shared" si="1"/>
        <v>0.01041666667</v>
      </c>
      <c r="V21" s="22">
        <f>VLOOKUP(D21,'Foreseen schedule'!D23:F201,3,FALSE)</f>
        <v>0.01041666667</v>
      </c>
      <c r="W21" s="22">
        <f>'Foreseen schedule'!W23-U21</f>
        <v>0</v>
      </c>
    </row>
    <row r="22">
      <c r="A22" s="5" t="s">
        <v>564</v>
      </c>
      <c r="C22" s="91" t="s">
        <v>23</v>
      </c>
      <c r="D22" s="5" t="s">
        <v>81</v>
      </c>
      <c r="E22" s="23" t="s">
        <v>565</v>
      </c>
      <c r="F22" s="23" t="s">
        <v>59</v>
      </c>
      <c r="G22" s="23" t="s">
        <v>60</v>
      </c>
      <c r="H22" s="94">
        <v>0.020833333333333332</v>
      </c>
      <c r="I22" s="25"/>
      <c r="J22" s="24"/>
      <c r="K22" s="22"/>
      <c r="L22" s="25"/>
      <c r="M22" s="24"/>
      <c r="N22" s="22"/>
      <c r="O22" s="25"/>
      <c r="P22" s="24"/>
      <c r="Q22" s="22"/>
      <c r="R22" s="25"/>
      <c r="S22" s="24"/>
      <c r="T22" s="25"/>
      <c r="U22" s="22">
        <f t="shared" si="1"/>
        <v>0.02083333333</v>
      </c>
      <c r="V22" s="22">
        <f>VLOOKUP(D22,'Foreseen schedule'!D24:F202,3,FALSE)</f>
        <v>0.02083333333</v>
      </c>
      <c r="W22" s="22">
        <f>'Foreseen schedule'!W24-U22</f>
        <v>0</v>
      </c>
    </row>
    <row r="23">
      <c r="A23" s="4"/>
      <c r="C23" s="91" t="s">
        <v>23</v>
      </c>
      <c r="D23" s="5" t="s">
        <v>83</v>
      </c>
      <c r="E23" s="23" t="s">
        <v>566</v>
      </c>
      <c r="F23" s="23" t="s">
        <v>59</v>
      </c>
      <c r="G23" s="23" t="s">
        <v>60</v>
      </c>
      <c r="H23" s="94">
        <v>0.010416666666666666</v>
      </c>
      <c r="I23" s="25"/>
      <c r="J23" s="24"/>
      <c r="K23" s="22"/>
      <c r="L23" s="25"/>
      <c r="M23" s="24"/>
      <c r="N23" s="22"/>
      <c r="O23" s="25"/>
      <c r="P23" s="24"/>
      <c r="Q23" s="22"/>
      <c r="R23" s="25"/>
      <c r="S23" s="24"/>
      <c r="T23" s="25"/>
      <c r="U23" s="22">
        <f t="shared" si="1"/>
        <v>0.01041666667</v>
      </c>
      <c r="V23" s="22">
        <f>VLOOKUP(D23,'Foreseen schedule'!D25:F203,3,FALSE)</f>
        <v>0.01041666667</v>
      </c>
      <c r="W23" s="22">
        <f>'Foreseen schedule'!W25-U23</f>
        <v>0</v>
      </c>
    </row>
    <row r="24">
      <c r="A24" s="4"/>
      <c r="C24" s="91" t="s">
        <v>23</v>
      </c>
      <c r="D24" s="5" t="s">
        <v>85</v>
      </c>
      <c r="E24" s="23" t="s">
        <v>567</v>
      </c>
      <c r="F24" s="23" t="s">
        <v>59</v>
      </c>
      <c r="G24" s="23" t="s">
        <v>60</v>
      </c>
      <c r="H24" s="94">
        <v>0.010416666666666666</v>
      </c>
      <c r="I24" s="25"/>
      <c r="J24" s="24"/>
      <c r="K24" s="22"/>
      <c r="L24" s="25"/>
      <c r="M24" s="24"/>
      <c r="N24" s="22"/>
      <c r="O24" s="25"/>
      <c r="P24" s="24"/>
      <c r="Q24" s="22"/>
      <c r="R24" s="25"/>
      <c r="S24" s="24"/>
      <c r="T24" s="25"/>
      <c r="U24" s="22">
        <f t="shared" si="1"/>
        <v>0.01041666667</v>
      </c>
      <c r="V24" s="22">
        <f>VLOOKUP(D24,'Foreseen schedule'!D26:F204,3,FALSE)</f>
        <v>0.01041666667</v>
      </c>
      <c r="W24" s="22">
        <f>'Foreseen schedule'!W26-U24</f>
        <v>0</v>
      </c>
    </row>
    <row r="25">
      <c r="A25" s="4"/>
      <c r="C25" s="91" t="s">
        <v>23</v>
      </c>
      <c r="D25" s="5" t="s">
        <v>87</v>
      </c>
      <c r="E25" s="23" t="s">
        <v>568</v>
      </c>
      <c r="F25" s="23" t="s">
        <v>59</v>
      </c>
      <c r="G25" s="23" t="s">
        <v>60</v>
      </c>
      <c r="H25" s="94">
        <v>0.020833333333333332</v>
      </c>
      <c r="I25" s="25"/>
      <c r="J25" s="24"/>
      <c r="K25" s="22"/>
      <c r="L25" s="25"/>
      <c r="M25" s="24"/>
      <c r="N25" s="22"/>
      <c r="O25" s="25"/>
      <c r="P25" s="24"/>
      <c r="Q25" s="22"/>
      <c r="R25" s="25"/>
      <c r="S25" s="24"/>
      <c r="T25" s="25"/>
      <c r="U25" s="22">
        <f t="shared" si="1"/>
        <v>0.02083333333</v>
      </c>
      <c r="V25" s="22">
        <f>VLOOKUP(D25,'Foreseen schedule'!D27:F205,3,FALSE)</f>
        <v>0.02083333333</v>
      </c>
      <c r="W25" s="22">
        <f>'Foreseen schedule'!W27-U25</f>
        <v>0</v>
      </c>
    </row>
    <row r="26">
      <c r="A26" s="4"/>
      <c r="C26" s="91" t="s">
        <v>23</v>
      </c>
      <c r="D26" s="5" t="s">
        <v>89</v>
      </c>
      <c r="E26" s="20" t="s">
        <v>569</v>
      </c>
      <c r="F26" s="23" t="s">
        <v>60</v>
      </c>
      <c r="G26" s="23" t="s">
        <v>59</v>
      </c>
      <c r="H26" s="94">
        <v>0.010416666666666666</v>
      </c>
      <c r="I26" s="25"/>
      <c r="J26" s="24"/>
      <c r="K26" s="22"/>
      <c r="L26" s="25"/>
      <c r="M26" s="24"/>
      <c r="N26" s="22"/>
      <c r="O26" s="25"/>
      <c r="P26" s="24"/>
      <c r="Q26" s="22"/>
      <c r="R26" s="25"/>
      <c r="S26" s="24"/>
      <c r="T26" s="25"/>
      <c r="U26" s="22">
        <f t="shared" si="1"/>
        <v>0.01041666667</v>
      </c>
      <c r="V26" s="22">
        <f>VLOOKUP(D26,'Foreseen schedule'!D28:F206,3,FALSE)</f>
        <v>0.01041666667</v>
      </c>
      <c r="W26" s="22">
        <f>'Foreseen schedule'!W28-U26</f>
        <v>0</v>
      </c>
    </row>
    <row r="27">
      <c r="A27" s="4"/>
      <c r="C27" s="91" t="s">
        <v>23</v>
      </c>
      <c r="D27" s="5" t="s">
        <v>92</v>
      </c>
      <c r="E27" s="20" t="s">
        <v>570</v>
      </c>
      <c r="F27" s="23" t="s">
        <v>59</v>
      </c>
      <c r="G27" s="23" t="s">
        <v>60</v>
      </c>
      <c r="H27" s="94">
        <v>0.010416666666666666</v>
      </c>
      <c r="I27" s="22"/>
      <c r="J27" s="24"/>
      <c r="K27" s="22"/>
      <c r="L27" s="25"/>
      <c r="M27" s="24"/>
      <c r="N27" s="22"/>
      <c r="O27" s="25"/>
      <c r="P27" s="24"/>
      <c r="Q27" s="22"/>
      <c r="R27" s="25"/>
      <c r="S27" s="24"/>
      <c r="T27" s="25"/>
      <c r="U27" s="22">
        <f t="shared" si="1"/>
        <v>0.01041666667</v>
      </c>
      <c r="V27" s="22">
        <f>VLOOKUP(D27,'Foreseen schedule'!D29:F207,3,FALSE)</f>
        <v>0.01041666667</v>
      </c>
      <c r="W27" s="22">
        <f>'Foreseen schedule'!W29-U27</f>
        <v>0</v>
      </c>
    </row>
    <row r="28">
      <c r="A28" s="4"/>
      <c r="C28" s="91" t="s">
        <v>23</v>
      </c>
      <c r="D28" s="5" t="s">
        <v>94</v>
      </c>
      <c r="E28" s="20" t="s">
        <v>571</v>
      </c>
      <c r="F28" s="23" t="s">
        <v>59</v>
      </c>
      <c r="G28" s="23" t="s">
        <v>60</v>
      </c>
      <c r="H28" s="94">
        <v>0.010416666666666666</v>
      </c>
      <c r="I28" s="22"/>
      <c r="J28" s="24"/>
      <c r="K28" s="22"/>
      <c r="L28" s="25"/>
      <c r="M28" s="24"/>
      <c r="N28" s="22"/>
      <c r="O28" s="25"/>
      <c r="P28" s="24"/>
      <c r="Q28" s="22"/>
      <c r="R28" s="25"/>
      <c r="S28" s="24"/>
      <c r="T28" s="25"/>
      <c r="U28" s="22">
        <f t="shared" si="1"/>
        <v>0.01041666667</v>
      </c>
      <c r="V28" s="22">
        <f>VLOOKUP(D28,'Foreseen schedule'!D30:F208,3,FALSE)</f>
        <v>0.01041666667</v>
      </c>
      <c r="W28" s="22">
        <f>'Foreseen schedule'!W30-U28</f>
        <v>0</v>
      </c>
    </row>
    <row r="29">
      <c r="A29" s="4"/>
      <c r="C29" s="91" t="s">
        <v>23</v>
      </c>
      <c r="D29" s="5" t="s">
        <v>96</v>
      </c>
      <c r="E29" s="20" t="s">
        <v>572</v>
      </c>
      <c r="F29" s="23" t="s">
        <v>60</v>
      </c>
      <c r="G29" s="23" t="s">
        <v>59</v>
      </c>
      <c r="H29" s="94">
        <v>0.041666666666666664</v>
      </c>
      <c r="I29" s="25"/>
      <c r="J29" s="24"/>
      <c r="K29" s="22"/>
      <c r="L29" s="25"/>
      <c r="M29" s="24"/>
      <c r="N29" s="22"/>
      <c r="O29" s="25"/>
      <c r="P29" s="24"/>
      <c r="Q29" s="22"/>
      <c r="R29" s="25"/>
      <c r="S29" s="24"/>
      <c r="T29" s="25"/>
      <c r="U29" s="22">
        <f t="shared" si="1"/>
        <v>0.04166666667</v>
      </c>
      <c r="V29" s="22">
        <f>VLOOKUP(D29,'Foreseen schedule'!D31:F209,3,FALSE)</f>
        <v>0.02083333333</v>
      </c>
      <c r="W29" s="22">
        <f>'Foreseen schedule'!W31-U29</f>
        <v>-0.02083333333</v>
      </c>
    </row>
    <row r="30">
      <c r="A30" s="4"/>
      <c r="C30" s="91" t="s">
        <v>23</v>
      </c>
      <c r="D30" s="5" t="s">
        <v>98</v>
      </c>
      <c r="E30" s="20" t="s">
        <v>573</v>
      </c>
      <c r="F30" s="23" t="s">
        <v>60</v>
      </c>
      <c r="G30" s="23" t="s">
        <v>59</v>
      </c>
      <c r="H30" s="94">
        <v>0.020833333333333332</v>
      </c>
      <c r="I30" s="25"/>
      <c r="J30" s="24"/>
      <c r="K30" s="22"/>
      <c r="L30" s="25"/>
      <c r="M30" s="24"/>
      <c r="N30" s="22"/>
      <c r="O30" s="25"/>
      <c r="P30" s="24"/>
      <c r="Q30" s="22"/>
      <c r="R30" s="25"/>
      <c r="S30" s="24"/>
      <c r="T30" s="25"/>
      <c r="U30" s="22">
        <f t="shared" si="1"/>
        <v>0.02083333333</v>
      </c>
      <c r="V30" s="22">
        <f>VLOOKUP(D30,'Foreseen schedule'!D32:F210,3,FALSE)</f>
        <v>0.04166666667</v>
      </c>
      <c r="W30" s="22">
        <f>'Foreseen schedule'!W32-U30</f>
        <v>0.02083333333</v>
      </c>
    </row>
    <row r="31">
      <c r="A31" s="4"/>
      <c r="C31" s="91" t="s">
        <v>23</v>
      </c>
      <c r="D31" s="5" t="s">
        <v>100</v>
      </c>
      <c r="E31" s="20" t="s">
        <v>574</v>
      </c>
      <c r="F31" s="23" t="s">
        <v>60</v>
      </c>
      <c r="G31" s="23" t="s">
        <v>59</v>
      </c>
      <c r="H31" s="94">
        <v>0.020833333333333332</v>
      </c>
      <c r="I31" s="25"/>
      <c r="J31" s="24"/>
      <c r="K31" s="22"/>
      <c r="L31" s="25"/>
      <c r="M31" s="24"/>
      <c r="N31" s="22"/>
      <c r="O31" s="25"/>
      <c r="P31" s="24"/>
      <c r="Q31" s="22"/>
      <c r="R31" s="25"/>
      <c r="S31" s="24"/>
      <c r="T31" s="25"/>
      <c r="U31" s="22">
        <f t="shared" si="1"/>
        <v>0.02083333333</v>
      </c>
      <c r="V31" s="22">
        <f>VLOOKUP(D31,'Foreseen schedule'!D33:F211,3,FALSE)</f>
        <v>0.04166666667</v>
      </c>
      <c r="W31" s="22">
        <f>'Foreseen schedule'!W33-U31</f>
        <v>0.02083333333</v>
      </c>
    </row>
    <row r="32">
      <c r="A32" s="4"/>
      <c r="C32" s="91" t="s">
        <v>23</v>
      </c>
      <c r="D32" s="5" t="s">
        <v>102</v>
      </c>
      <c r="E32" s="20" t="s">
        <v>575</v>
      </c>
      <c r="F32" s="23" t="s">
        <v>60</v>
      </c>
      <c r="G32" s="23" t="s">
        <v>59</v>
      </c>
      <c r="H32" s="94">
        <v>0.020833333333333332</v>
      </c>
      <c r="I32" s="25"/>
      <c r="J32" s="24"/>
      <c r="K32" s="22"/>
      <c r="L32" s="25"/>
      <c r="M32" s="24"/>
      <c r="N32" s="22"/>
      <c r="O32" s="25"/>
      <c r="P32" s="24"/>
      <c r="Q32" s="22"/>
      <c r="R32" s="25"/>
      <c r="S32" s="24"/>
      <c r="T32" s="25"/>
      <c r="U32" s="22">
        <f t="shared" si="1"/>
        <v>0.02083333333</v>
      </c>
      <c r="V32" s="22">
        <f>VLOOKUP(D32,'Foreseen schedule'!D34:F212,3,FALSE)</f>
        <v>0.04166666667</v>
      </c>
      <c r="W32" s="22">
        <f>'Foreseen schedule'!W34-U32</f>
        <v>0.02083333333</v>
      </c>
    </row>
    <row r="33">
      <c r="A33" s="4"/>
      <c r="C33" s="91" t="s">
        <v>23</v>
      </c>
      <c r="D33" s="5" t="s">
        <v>104</v>
      </c>
      <c r="E33" s="20" t="s">
        <v>576</v>
      </c>
      <c r="F33" s="23" t="s">
        <v>60</v>
      </c>
      <c r="G33" s="23" t="s">
        <v>59</v>
      </c>
      <c r="H33" s="94">
        <v>0.010416666666666666</v>
      </c>
      <c r="I33" s="25"/>
      <c r="J33" s="24"/>
      <c r="K33" s="22"/>
      <c r="L33" s="25"/>
      <c r="M33" s="24"/>
      <c r="N33" s="22"/>
      <c r="O33" s="25"/>
      <c r="P33" s="24"/>
      <c r="Q33" s="22"/>
      <c r="R33" s="25"/>
      <c r="S33" s="24"/>
      <c r="T33" s="25"/>
      <c r="U33" s="22">
        <f t="shared" si="1"/>
        <v>0.01041666667</v>
      </c>
      <c r="V33" s="22">
        <f>VLOOKUP(D33,'Foreseen schedule'!D35:F213,3,FALSE)</f>
        <v>0.01041666667</v>
      </c>
      <c r="W33" s="22">
        <f>'Foreseen schedule'!W35-U33</f>
        <v>0</v>
      </c>
    </row>
    <row r="34">
      <c r="A34" s="4"/>
      <c r="C34" s="91" t="s">
        <v>23</v>
      </c>
      <c r="D34" s="5" t="s">
        <v>106</v>
      </c>
      <c r="E34" s="20" t="s">
        <v>577</v>
      </c>
      <c r="F34" s="23" t="s">
        <v>59</v>
      </c>
      <c r="G34" s="23" t="s">
        <v>60</v>
      </c>
      <c r="H34" s="94">
        <v>0.010416666666666666</v>
      </c>
      <c r="I34" s="25"/>
      <c r="J34" s="24"/>
      <c r="K34" s="22"/>
      <c r="L34" s="25"/>
      <c r="M34" s="24"/>
      <c r="N34" s="22"/>
      <c r="O34" s="25"/>
      <c r="P34" s="24"/>
      <c r="Q34" s="22"/>
      <c r="R34" s="25"/>
      <c r="S34" s="24"/>
      <c r="T34" s="25"/>
      <c r="U34" s="22">
        <f t="shared" si="1"/>
        <v>0.01041666667</v>
      </c>
      <c r="V34" s="22">
        <f>VLOOKUP(D34,'Foreseen schedule'!D36:F214,3,FALSE)</f>
        <v>0.01041666667</v>
      </c>
      <c r="W34" s="22">
        <f>'Foreseen schedule'!W36-U34</f>
        <v>0</v>
      </c>
    </row>
    <row r="35">
      <c r="A35" s="4"/>
      <c r="C35" s="91" t="s">
        <v>23</v>
      </c>
      <c r="D35" s="5" t="s">
        <v>108</v>
      </c>
      <c r="E35" s="20" t="s">
        <v>578</v>
      </c>
      <c r="F35" s="23" t="s">
        <v>59</v>
      </c>
      <c r="G35" s="23" t="s">
        <v>60</v>
      </c>
      <c r="H35" s="94">
        <v>0.010416666666666666</v>
      </c>
      <c r="I35" s="25"/>
      <c r="J35" s="24"/>
      <c r="K35" s="22"/>
      <c r="L35" s="25"/>
      <c r="M35" s="24"/>
      <c r="N35" s="22"/>
      <c r="O35" s="25"/>
      <c r="P35" s="24"/>
      <c r="Q35" s="22"/>
      <c r="R35" s="25"/>
      <c r="S35" s="24"/>
      <c r="T35" s="25"/>
      <c r="U35" s="22">
        <f t="shared" si="1"/>
        <v>0.01041666667</v>
      </c>
      <c r="V35" s="22">
        <f>VLOOKUP(D35,'Foreseen schedule'!D37:F215,3,FALSE)</f>
        <v>0.01041666667</v>
      </c>
      <c r="W35" s="22">
        <f>'Foreseen schedule'!W37-U35</f>
        <v>0</v>
      </c>
    </row>
    <row r="36" ht="15.0" customHeight="1">
      <c r="A36" s="4"/>
      <c r="C36" s="91" t="s">
        <v>23</v>
      </c>
      <c r="D36" s="5" t="s">
        <v>110</v>
      </c>
      <c r="E36" s="28" t="s">
        <v>579</v>
      </c>
      <c r="F36" s="23" t="s">
        <v>60</v>
      </c>
      <c r="G36" s="23" t="s">
        <v>59</v>
      </c>
      <c r="H36" s="94">
        <v>0.020833333333333332</v>
      </c>
      <c r="I36" s="25"/>
      <c r="J36" s="24"/>
      <c r="K36" s="22"/>
      <c r="L36" s="25"/>
      <c r="M36" s="24"/>
      <c r="N36" s="22"/>
      <c r="O36" s="25"/>
      <c r="P36" s="24"/>
      <c r="Q36" s="22"/>
      <c r="R36" s="25"/>
      <c r="S36" s="24"/>
      <c r="T36" s="25"/>
      <c r="U36" s="22">
        <f t="shared" si="1"/>
        <v>0.02083333333</v>
      </c>
      <c r="V36" s="22">
        <f>VLOOKUP(D36,'Foreseen schedule'!D38:F216,3,FALSE)</f>
        <v>0.02083333333</v>
      </c>
      <c r="W36" s="22">
        <f>'Foreseen schedule'!W38-U36</f>
        <v>0</v>
      </c>
    </row>
    <row r="37">
      <c r="A37" s="4"/>
      <c r="C37" s="91" t="s">
        <v>23</v>
      </c>
      <c r="D37" s="5" t="s">
        <v>112</v>
      </c>
      <c r="E37" s="20" t="s">
        <v>580</v>
      </c>
      <c r="F37" s="23" t="s">
        <v>60</v>
      </c>
      <c r="G37" s="23" t="s">
        <v>59</v>
      </c>
      <c r="H37" s="94">
        <v>0.041666666666666664</v>
      </c>
      <c r="I37" s="25"/>
      <c r="J37" s="24"/>
      <c r="K37" s="22"/>
      <c r="L37" s="25"/>
      <c r="M37" s="24"/>
      <c r="N37" s="22"/>
      <c r="O37" s="25"/>
      <c r="P37" s="24"/>
      <c r="Q37" s="22"/>
      <c r="R37" s="25"/>
      <c r="S37" s="24"/>
      <c r="T37" s="25"/>
      <c r="U37" s="22">
        <f t="shared" si="1"/>
        <v>0.04166666667</v>
      </c>
      <c r="V37" s="22">
        <f>VLOOKUP(D37,'Foreseen schedule'!D39:F217,3,FALSE)</f>
        <v>0.04166666667</v>
      </c>
      <c r="W37" s="22">
        <f>'Foreseen schedule'!W39-U37</f>
        <v>0</v>
      </c>
    </row>
    <row r="38">
      <c r="A38" s="4"/>
      <c r="C38" s="91" t="s">
        <v>23</v>
      </c>
      <c r="D38" s="5" t="s">
        <v>114</v>
      </c>
      <c r="E38" s="20" t="s">
        <v>581</v>
      </c>
      <c r="F38" s="23" t="s">
        <v>60</v>
      </c>
      <c r="G38" s="23" t="s">
        <v>59</v>
      </c>
      <c r="H38" s="94">
        <v>0.020833333333333332</v>
      </c>
      <c r="I38" s="25"/>
      <c r="J38" s="24"/>
      <c r="K38" s="22"/>
      <c r="L38" s="25"/>
      <c r="M38" s="24"/>
      <c r="N38" s="22"/>
      <c r="O38" s="25"/>
      <c r="P38" s="24"/>
      <c r="Q38" s="22"/>
      <c r="R38" s="25"/>
      <c r="S38" s="24"/>
      <c r="T38" s="25"/>
      <c r="U38" s="22">
        <f t="shared" si="1"/>
        <v>0.02083333333</v>
      </c>
      <c r="V38" s="22">
        <f>VLOOKUP(D38,'Foreseen schedule'!D40:F218,3,FALSE)</f>
        <v>0.04166666667</v>
      </c>
      <c r="W38" s="22">
        <f>'Foreseen schedule'!W40-U38</f>
        <v>0.02083333333</v>
      </c>
    </row>
    <row r="39">
      <c r="A39" s="4"/>
      <c r="C39" s="91" t="s">
        <v>23</v>
      </c>
      <c r="D39" s="5" t="s">
        <v>116</v>
      </c>
      <c r="E39" s="28" t="s">
        <v>582</v>
      </c>
      <c r="F39" s="23" t="s">
        <v>60</v>
      </c>
      <c r="G39" s="23" t="s">
        <v>59</v>
      </c>
      <c r="H39" s="94">
        <v>0.041666666666666664</v>
      </c>
      <c r="I39" s="25"/>
      <c r="J39" s="24"/>
      <c r="K39" s="22"/>
      <c r="L39" s="25"/>
      <c r="M39" s="24"/>
      <c r="N39" s="22"/>
      <c r="O39" s="25"/>
      <c r="P39" s="24"/>
      <c r="Q39" s="22"/>
      <c r="R39" s="25"/>
      <c r="S39" s="24"/>
      <c r="T39" s="25"/>
      <c r="U39" s="22">
        <f t="shared" si="1"/>
        <v>0.04166666667</v>
      </c>
      <c r="V39" s="22">
        <f>VLOOKUP(D39,'Foreseen schedule'!D41:F219,3,FALSE)</f>
        <v>0.04166666667</v>
      </c>
      <c r="W39" s="22">
        <f>'Foreseen schedule'!W41-U39</f>
        <v>0</v>
      </c>
    </row>
    <row r="40">
      <c r="A40" s="4"/>
      <c r="C40" s="91" t="s">
        <v>23</v>
      </c>
      <c r="D40" s="5" t="s">
        <v>118</v>
      </c>
      <c r="E40" s="20" t="s">
        <v>583</v>
      </c>
      <c r="F40" s="23" t="s">
        <v>59</v>
      </c>
      <c r="G40" s="23" t="s">
        <v>60</v>
      </c>
      <c r="H40" s="24"/>
      <c r="I40" s="96">
        <v>0.010416666666666666</v>
      </c>
      <c r="J40" s="24"/>
      <c r="K40" s="22"/>
      <c r="L40" s="25"/>
      <c r="M40" s="24"/>
      <c r="N40" s="22"/>
      <c r="O40" s="25"/>
      <c r="P40" s="24"/>
      <c r="Q40" s="22"/>
      <c r="R40" s="25"/>
      <c r="S40" s="24"/>
      <c r="T40" s="25"/>
      <c r="U40" s="22">
        <f t="shared" si="1"/>
        <v>0.01041666667</v>
      </c>
      <c r="V40" s="22">
        <f>VLOOKUP(D40,'Foreseen schedule'!D42:F220,3,FALSE)</f>
        <v>0.01041666667</v>
      </c>
      <c r="W40" s="22">
        <f>'Foreseen schedule'!W42-U40</f>
        <v>0</v>
      </c>
    </row>
    <row r="41">
      <c r="A41" s="4"/>
      <c r="C41" s="91" t="s">
        <v>23</v>
      </c>
      <c r="D41" s="5" t="s">
        <v>120</v>
      </c>
      <c r="E41" s="20" t="s">
        <v>584</v>
      </c>
      <c r="F41" s="23" t="s">
        <v>59</v>
      </c>
      <c r="G41" s="23" t="s">
        <v>60</v>
      </c>
      <c r="H41" s="24"/>
      <c r="I41" s="96">
        <v>0.010416666666666666</v>
      </c>
      <c r="J41" s="24"/>
      <c r="K41" s="22"/>
      <c r="L41" s="25"/>
      <c r="M41" s="24"/>
      <c r="N41" s="22"/>
      <c r="O41" s="25"/>
      <c r="P41" s="24"/>
      <c r="Q41" s="22"/>
      <c r="R41" s="25"/>
      <c r="S41" s="24"/>
      <c r="T41" s="25"/>
      <c r="U41" s="22">
        <f t="shared" si="1"/>
        <v>0.01041666667</v>
      </c>
      <c r="V41" s="22">
        <f>VLOOKUP(D41,'Foreseen schedule'!D43:F221,3,FALSE)</f>
        <v>0.01041666667</v>
      </c>
      <c r="W41" s="22">
        <f>'Foreseen schedule'!W43-U41</f>
        <v>0</v>
      </c>
    </row>
    <row r="42">
      <c r="A42" s="4"/>
      <c r="C42" s="91" t="s">
        <v>23</v>
      </c>
      <c r="D42" s="5" t="s">
        <v>122</v>
      </c>
      <c r="E42" s="20" t="s">
        <v>585</v>
      </c>
      <c r="F42" s="23" t="s">
        <v>59</v>
      </c>
      <c r="G42" s="23" t="s">
        <v>60</v>
      </c>
      <c r="H42" s="24"/>
      <c r="I42" s="96">
        <v>0.010416666666666666</v>
      </c>
      <c r="J42" s="24"/>
      <c r="K42" s="22"/>
      <c r="L42" s="25"/>
      <c r="M42" s="24"/>
      <c r="N42" s="22"/>
      <c r="O42" s="25"/>
      <c r="P42" s="24"/>
      <c r="Q42" s="22"/>
      <c r="R42" s="25"/>
      <c r="S42" s="24"/>
      <c r="T42" s="25"/>
      <c r="U42" s="22">
        <f t="shared" si="1"/>
        <v>0.01041666667</v>
      </c>
      <c r="V42" s="22">
        <f>VLOOKUP(D42,'Foreseen schedule'!D44:F222,3,FALSE)</f>
        <v>0.01041666667</v>
      </c>
      <c r="W42" s="22">
        <f>'Foreseen schedule'!W44-U42</f>
        <v>0</v>
      </c>
    </row>
    <row r="43">
      <c r="A43" s="4"/>
      <c r="C43" s="91" t="s">
        <v>23</v>
      </c>
      <c r="D43" s="5" t="s">
        <v>124</v>
      </c>
      <c r="E43" s="28" t="s">
        <v>586</v>
      </c>
      <c r="F43" s="23" t="s">
        <v>59</v>
      </c>
      <c r="G43" s="23" t="s">
        <v>60</v>
      </c>
      <c r="H43" s="24"/>
      <c r="I43" s="96">
        <v>0.020833333333333332</v>
      </c>
      <c r="J43" s="24"/>
      <c r="K43" s="22"/>
      <c r="L43" s="25"/>
      <c r="M43" s="24"/>
      <c r="N43" s="22"/>
      <c r="O43" s="25"/>
      <c r="P43" s="24"/>
      <c r="Q43" s="22"/>
      <c r="R43" s="25"/>
      <c r="S43" s="24"/>
      <c r="T43" s="25"/>
      <c r="U43" s="22">
        <f t="shared" si="1"/>
        <v>0.02083333333</v>
      </c>
      <c r="V43" s="22">
        <f>VLOOKUP(D43,'Foreseen schedule'!D45:F223,3,FALSE)</f>
        <v>0.02083333333</v>
      </c>
      <c r="W43" s="22">
        <f>'Foreseen schedule'!W45-U43</f>
        <v>0</v>
      </c>
    </row>
    <row r="44">
      <c r="A44" s="4"/>
      <c r="C44" s="91" t="s">
        <v>23</v>
      </c>
      <c r="D44" s="5" t="s">
        <v>126</v>
      </c>
      <c r="E44" s="20" t="s">
        <v>587</v>
      </c>
      <c r="F44" s="23" t="s">
        <v>59</v>
      </c>
      <c r="G44" s="23" t="s">
        <v>60</v>
      </c>
      <c r="H44" s="24"/>
      <c r="I44" s="96">
        <v>0.08333333333333333</v>
      </c>
      <c r="J44" s="24"/>
      <c r="K44" s="22"/>
      <c r="L44" s="25"/>
      <c r="M44" s="24"/>
      <c r="N44" s="22"/>
      <c r="O44" s="25"/>
      <c r="P44" s="24"/>
      <c r="Q44" s="22"/>
      <c r="R44" s="25"/>
      <c r="S44" s="24"/>
      <c r="T44" s="25"/>
      <c r="U44" s="22">
        <f t="shared" si="1"/>
        <v>0.08333333333</v>
      </c>
      <c r="V44" s="22">
        <f>VLOOKUP(D44,'Foreseen schedule'!D46:F224,3,FALSE)</f>
        <v>0.04166666667</v>
      </c>
      <c r="W44" s="22">
        <f>'Foreseen schedule'!W46-U44</f>
        <v>-0.04166666667</v>
      </c>
    </row>
    <row r="45">
      <c r="A45" s="4"/>
      <c r="C45" s="91" t="s">
        <v>23</v>
      </c>
      <c r="D45" s="5" t="s">
        <v>128</v>
      </c>
      <c r="E45" s="20" t="s">
        <v>588</v>
      </c>
      <c r="F45" s="23" t="s">
        <v>59</v>
      </c>
      <c r="G45" s="23" t="s">
        <v>60</v>
      </c>
      <c r="H45" s="24"/>
      <c r="I45" s="96">
        <v>0.08333333333333333</v>
      </c>
      <c r="J45" s="24"/>
      <c r="K45" s="22"/>
      <c r="L45" s="25"/>
      <c r="M45" s="24"/>
      <c r="N45" s="22"/>
      <c r="O45" s="25"/>
      <c r="P45" s="24"/>
      <c r="Q45" s="22"/>
      <c r="R45" s="25"/>
      <c r="S45" s="24"/>
      <c r="T45" s="25"/>
      <c r="U45" s="22">
        <f t="shared" si="1"/>
        <v>0.08333333333</v>
      </c>
      <c r="V45" s="22">
        <f>VLOOKUP(D45,'Foreseen schedule'!D47:F225,3,FALSE)</f>
        <v>0.04166666667</v>
      </c>
      <c r="W45" s="22">
        <f>'Foreseen schedule'!W47-U45</f>
        <v>-0.04166666667</v>
      </c>
    </row>
    <row r="46">
      <c r="A46" s="4"/>
      <c r="C46" s="91" t="s">
        <v>23</v>
      </c>
      <c r="D46" s="5" t="s">
        <v>130</v>
      </c>
      <c r="E46" s="28" t="s">
        <v>589</v>
      </c>
      <c r="F46" s="23" t="s">
        <v>59</v>
      </c>
      <c r="G46" s="23" t="s">
        <v>60</v>
      </c>
      <c r="H46" s="24"/>
      <c r="I46" s="96">
        <v>0.041666666666666664</v>
      </c>
      <c r="J46" s="24"/>
      <c r="K46" s="22"/>
      <c r="L46" s="25"/>
      <c r="M46" s="24"/>
      <c r="N46" s="22"/>
      <c r="O46" s="25"/>
      <c r="P46" s="24"/>
      <c r="Q46" s="22"/>
      <c r="R46" s="25"/>
      <c r="S46" s="24"/>
      <c r="T46" s="25"/>
      <c r="U46" s="22">
        <f t="shared" si="1"/>
        <v>0.04166666667</v>
      </c>
      <c r="V46" s="22">
        <f>VLOOKUP(D46,'Foreseen schedule'!D48:F226,3,FALSE)</f>
        <v>0.04166666667</v>
      </c>
      <c r="W46" s="22">
        <f>'Foreseen schedule'!W48-U46</f>
        <v>0</v>
      </c>
    </row>
    <row r="47">
      <c r="A47" s="4"/>
      <c r="C47" s="91" t="s">
        <v>23</v>
      </c>
      <c r="D47" s="5" t="s">
        <v>132</v>
      </c>
      <c r="E47" s="20" t="s">
        <v>590</v>
      </c>
      <c r="F47" s="23" t="s">
        <v>59</v>
      </c>
      <c r="G47" s="23" t="s">
        <v>60</v>
      </c>
      <c r="H47" s="94">
        <v>0.010416666666666666</v>
      </c>
      <c r="I47" s="5"/>
      <c r="J47" s="24"/>
      <c r="K47" s="22"/>
      <c r="L47" s="25"/>
      <c r="M47" s="24"/>
      <c r="N47" s="22"/>
      <c r="O47" s="25"/>
      <c r="P47" s="24"/>
      <c r="Q47" s="22"/>
      <c r="R47" s="25"/>
      <c r="S47" s="24"/>
      <c r="T47" s="25"/>
      <c r="U47" s="22">
        <f t="shared" si="1"/>
        <v>0.01041666667</v>
      </c>
      <c r="V47" s="22">
        <f>VLOOKUP(D47,'Foreseen schedule'!D49:F227,3,FALSE)</f>
        <v>0.01041666667</v>
      </c>
      <c r="W47" s="22">
        <f>'Foreseen schedule'!W49-U47</f>
        <v>0</v>
      </c>
    </row>
    <row r="48">
      <c r="A48" s="4"/>
      <c r="C48" s="91" t="s">
        <v>23</v>
      </c>
      <c r="D48" s="5" t="s">
        <v>134</v>
      </c>
      <c r="E48" s="20" t="s">
        <v>591</v>
      </c>
      <c r="F48" s="23" t="s">
        <v>59</v>
      </c>
      <c r="G48" s="23" t="s">
        <v>60</v>
      </c>
      <c r="H48" s="94">
        <v>0.010416666666666666</v>
      </c>
      <c r="I48" s="5"/>
      <c r="J48" s="24"/>
      <c r="K48" s="22"/>
      <c r="L48" s="25"/>
      <c r="M48" s="24"/>
      <c r="N48" s="22"/>
      <c r="O48" s="25"/>
      <c r="P48" s="24"/>
      <c r="Q48" s="22"/>
      <c r="R48" s="25"/>
      <c r="S48" s="24"/>
      <c r="T48" s="25"/>
      <c r="U48" s="22">
        <f t="shared" si="1"/>
        <v>0.01041666667</v>
      </c>
      <c r="V48" s="22">
        <f>VLOOKUP(D48,'Foreseen schedule'!D50:F228,3,FALSE)</f>
        <v>0.01041666667</v>
      </c>
      <c r="W48" s="22">
        <f>'Foreseen schedule'!W50-U48</f>
        <v>0</v>
      </c>
    </row>
    <row r="49">
      <c r="A49" s="4"/>
      <c r="C49" s="91" t="s">
        <v>23</v>
      </c>
      <c r="D49" s="5" t="s">
        <v>136</v>
      </c>
      <c r="E49" s="20" t="s">
        <v>592</v>
      </c>
      <c r="F49" s="23" t="s">
        <v>59</v>
      </c>
      <c r="G49" s="23" t="s">
        <v>60</v>
      </c>
      <c r="H49" s="94">
        <v>0.010416666666666666</v>
      </c>
      <c r="I49" s="5"/>
      <c r="J49" s="24"/>
      <c r="K49" s="22"/>
      <c r="L49" s="25"/>
      <c r="M49" s="24"/>
      <c r="N49" s="22"/>
      <c r="O49" s="25"/>
      <c r="P49" s="24"/>
      <c r="Q49" s="22"/>
      <c r="R49" s="25"/>
      <c r="S49" s="24"/>
      <c r="T49" s="25"/>
      <c r="U49" s="22">
        <f t="shared" si="1"/>
        <v>0.01041666667</v>
      </c>
      <c r="V49" s="22">
        <f>VLOOKUP(D49,'Foreseen schedule'!D51:F229,3,FALSE)</f>
        <v>0.01041666667</v>
      </c>
      <c r="W49" s="22">
        <f>'Foreseen schedule'!W51-U49</f>
        <v>0</v>
      </c>
    </row>
    <row r="50">
      <c r="A50" s="4"/>
      <c r="C50" s="91" t="s">
        <v>23</v>
      </c>
      <c r="D50" s="5" t="s">
        <v>138</v>
      </c>
      <c r="E50" s="28" t="s">
        <v>593</v>
      </c>
      <c r="F50" s="23" t="s">
        <v>59</v>
      </c>
      <c r="G50" s="23" t="s">
        <v>60</v>
      </c>
      <c r="H50" s="94">
        <v>0.020833333333333332</v>
      </c>
      <c r="I50" s="5"/>
      <c r="J50" s="24"/>
      <c r="K50" s="22"/>
      <c r="L50" s="25"/>
      <c r="M50" s="24"/>
      <c r="N50" s="22"/>
      <c r="O50" s="25"/>
      <c r="P50" s="24"/>
      <c r="Q50" s="22"/>
      <c r="R50" s="25"/>
      <c r="S50" s="24"/>
      <c r="T50" s="25"/>
      <c r="U50" s="22">
        <f t="shared" si="1"/>
        <v>0.02083333333</v>
      </c>
      <c r="V50" s="22">
        <f>VLOOKUP(D50,'Foreseen schedule'!D52:F230,3,FALSE)</f>
        <v>0.02083333333</v>
      </c>
      <c r="W50" s="22">
        <f>'Foreseen schedule'!W52-U50</f>
        <v>0</v>
      </c>
    </row>
    <row r="51">
      <c r="A51" s="4"/>
      <c r="C51" s="91" t="s">
        <v>23</v>
      </c>
      <c r="D51" s="5" t="s">
        <v>140</v>
      </c>
      <c r="E51" s="20" t="s">
        <v>594</v>
      </c>
      <c r="F51" s="23" t="s">
        <v>59</v>
      </c>
      <c r="G51" s="23" t="s">
        <v>60</v>
      </c>
      <c r="H51" s="94">
        <v>0.041666666666666664</v>
      </c>
      <c r="I51" s="5"/>
      <c r="J51" s="24"/>
      <c r="K51" s="22"/>
      <c r="L51" s="25"/>
      <c r="M51" s="24"/>
      <c r="N51" s="22"/>
      <c r="O51" s="25"/>
      <c r="P51" s="24"/>
      <c r="Q51" s="22"/>
      <c r="R51" s="25"/>
      <c r="S51" s="24"/>
      <c r="T51" s="25"/>
      <c r="U51" s="22">
        <f t="shared" si="1"/>
        <v>0.04166666667</v>
      </c>
      <c r="V51" s="22">
        <f>VLOOKUP(D51,'Foreseen schedule'!D53:F231,3,FALSE)</f>
        <v>0.04166666667</v>
      </c>
      <c r="W51" s="22">
        <f>'Foreseen schedule'!W53-U51</f>
        <v>0</v>
      </c>
    </row>
    <row r="52">
      <c r="A52" s="4"/>
      <c r="C52" s="91" t="s">
        <v>23</v>
      </c>
      <c r="D52" s="5" t="s">
        <v>142</v>
      </c>
      <c r="E52" s="20" t="s">
        <v>595</v>
      </c>
      <c r="F52" s="23" t="s">
        <v>59</v>
      </c>
      <c r="G52" s="23" t="s">
        <v>60</v>
      </c>
      <c r="H52" s="94">
        <v>0.041666666666666664</v>
      </c>
      <c r="I52" s="5"/>
      <c r="J52" s="24"/>
      <c r="K52" s="22"/>
      <c r="L52" s="25"/>
      <c r="M52" s="24"/>
      <c r="N52" s="22"/>
      <c r="O52" s="25"/>
      <c r="P52" s="24"/>
      <c r="Q52" s="22"/>
      <c r="R52" s="25"/>
      <c r="S52" s="24"/>
      <c r="T52" s="25"/>
      <c r="U52" s="22">
        <f t="shared" si="1"/>
        <v>0.04166666667</v>
      </c>
      <c r="V52" s="22">
        <f>VLOOKUP(D52,'Foreseen schedule'!D54:F232,3,FALSE)</f>
        <v>0.04166666667</v>
      </c>
      <c r="W52" s="22">
        <f>'Foreseen schedule'!W54-U52</f>
        <v>0</v>
      </c>
    </row>
    <row r="53">
      <c r="A53" s="97"/>
      <c r="C53" s="91" t="s">
        <v>23</v>
      </c>
      <c r="D53" s="5" t="s">
        <v>144</v>
      </c>
      <c r="E53" s="28" t="s">
        <v>596</v>
      </c>
      <c r="F53" s="23" t="s">
        <v>59</v>
      </c>
      <c r="G53" s="23" t="s">
        <v>60</v>
      </c>
      <c r="H53" s="94">
        <v>0.010416666666666666</v>
      </c>
      <c r="I53" s="21"/>
      <c r="J53" s="24"/>
      <c r="K53" s="22"/>
      <c r="L53" s="25"/>
      <c r="M53" s="24"/>
      <c r="N53" s="22"/>
      <c r="O53" s="25"/>
      <c r="P53" s="24"/>
      <c r="Q53" s="22"/>
      <c r="R53" s="25"/>
      <c r="S53" s="24"/>
      <c r="T53" s="25"/>
      <c r="U53" s="22">
        <f t="shared" si="1"/>
        <v>0.01041666667</v>
      </c>
      <c r="V53" s="22">
        <f>VLOOKUP(D53,'Foreseen schedule'!D55:F233,3,FALSE)</f>
        <v>0.04166666667</v>
      </c>
      <c r="W53" s="22">
        <f>'Foreseen schedule'!W55-U53</f>
        <v>0.03125</v>
      </c>
    </row>
    <row r="54">
      <c r="A54" s="4"/>
      <c r="C54" s="91" t="s">
        <v>23</v>
      </c>
      <c r="D54" s="5" t="s">
        <v>146</v>
      </c>
      <c r="E54" s="20" t="s">
        <v>597</v>
      </c>
      <c r="F54" s="23" t="s">
        <v>60</v>
      </c>
      <c r="G54" s="23" t="s">
        <v>59</v>
      </c>
      <c r="H54" s="94">
        <v>0.010416666666666666</v>
      </c>
      <c r="I54" s="21"/>
      <c r="J54" s="24"/>
      <c r="K54" s="22"/>
      <c r="L54" s="25"/>
      <c r="M54" s="24"/>
      <c r="N54" s="22"/>
      <c r="O54" s="25"/>
      <c r="P54" s="24"/>
      <c r="Q54" s="22"/>
      <c r="R54" s="25"/>
      <c r="S54" s="24"/>
      <c r="T54" s="25"/>
      <c r="U54" s="22">
        <f t="shared" si="1"/>
        <v>0.01041666667</v>
      </c>
      <c r="V54" s="22">
        <f>VLOOKUP(D54,'Foreseen schedule'!D56:F234,3,FALSE)</f>
        <v>0.01041666667</v>
      </c>
      <c r="W54" s="22">
        <f>'Foreseen schedule'!W56-U54</f>
        <v>0</v>
      </c>
    </row>
    <row r="55">
      <c r="A55" s="4"/>
      <c r="C55" s="91" t="s">
        <v>23</v>
      </c>
      <c r="D55" s="5" t="s">
        <v>148</v>
      </c>
      <c r="E55" s="20" t="s">
        <v>598</v>
      </c>
      <c r="F55" s="23" t="s">
        <v>59</v>
      </c>
      <c r="G55" s="23" t="s">
        <v>60</v>
      </c>
      <c r="H55" s="31"/>
      <c r="I55" s="96">
        <v>0.010416666666666666</v>
      </c>
      <c r="J55" s="24"/>
      <c r="K55" s="22"/>
      <c r="L55" s="25"/>
      <c r="M55" s="24"/>
      <c r="N55" s="22"/>
      <c r="O55" s="25"/>
      <c r="P55" s="24"/>
      <c r="Q55" s="22"/>
      <c r="R55" s="25"/>
      <c r="S55" s="24"/>
      <c r="T55" s="25"/>
      <c r="U55" s="22">
        <f t="shared" si="1"/>
        <v>0.01041666667</v>
      </c>
      <c r="V55" s="22">
        <f>VLOOKUP(D55,'Foreseen schedule'!D57:F235,3,FALSE)</f>
        <v>0.01041666667</v>
      </c>
      <c r="W55" s="22">
        <f>'Foreseen schedule'!W57-U55</f>
        <v>0</v>
      </c>
    </row>
    <row r="56">
      <c r="A56" s="4"/>
      <c r="C56" s="91" t="s">
        <v>23</v>
      </c>
      <c r="D56" s="5" t="s">
        <v>150</v>
      </c>
      <c r="E56" s="20" t="s">
        <v>599</v>
      </c>
      <c r="F56" s="23" t="s">
        <v>59</v>
      </c>
      <c r="G56" s="23" t="s">
        <v>60</v>
      </c>
      <c r="H56" s="31"/>
      <c r="I56" s="96">
        <v>0.010416666666666666</v>
      </c>
      <c r="J56" s="24"/>
      <c r="K56" s="22"/>
      <c r="L56" s="25"/>
      <c r="M56" s="24"/>
      <c r="N56" s="22"/>
      <c r="O56" s="25"/>
      <c r="P56" s="24"/>
      <c r="Q56" s="22"/>
      <c r="R56" s="25"/>
      <c r="S56" s="24"/>
      <c r="T56" s="25"/>
      <c r="U56" s="22">
        <f t="shared" si="1"/>
        <v>0.01041666667</v>
      </c>
      <c r="V56" s="22">
        <f>VLOOKUP(D56,'Foreseen schedule'!D58:F236,3,FALSE)</f>
        <v>0.01041666667</v>
      </c>
      <c r="W56" s="22">
        <f>'Foreseen schedule'!W58-U56</f>
        <v>0</v>
      </c>
    </row>
    <row r="57">
      <c r="A57" s="4"/>
      <c r="C57" s="91" t="s">
        <v>23</v>
      </c>
      <c r="D57" s="5" t="s">
        <v>152</v>
      </c>
      <c r="E57" s="30" t="s">
        <v>600</v>
      </c>
      <c r="F57" s="23" t="s">
        <v>60</v>
      </c>
      <c r="G57" s="23" t="s">
        <v>59</v>
      </c>
      <c r="H57" s="94">
        <v>0.020833333333333332</v>
      </c>
      <c r="I57" s="21"/>
      <c r="J57" s="24"/>
      <c r="K57" s="22"/>
      <c r="L57" s="25"/>
      <c r="M57" s="24"/>
      <c r="N57" s="22"/>
      <c r="O57" s="25"/>
      <c r="P57" s="24"/>
      <c r="Q57" s="22"/>
      <c r="R57" s="25"/>
      <c r="S57" s="24"/>
      <c r="T57" s="25"/>
      <c r="U57" s="22">
        <f t="shared" si="1"/>
        <v>0.02083333333</v>
      </c>
      <c r="V57" s="22">
        <f>VLOOKUP(D57,'Foreseen schedule'!D59:F237,3,FALSE)</f>
        <v>0.02083333333</v>
      </c>
      <c r="W57" s="22">
        <f>'Foreseen schedule'!W59-U57</f>
        <v>0</v>
      </c>
    </row>
    <row r="58">
      <c r="A58" s="4"/>
      <c r="C58" s="91" t="s">
        <v>23</v>
      </c>
      <c r="D58" s="5" t="s">
        <v>154</v>
      </c>
      <c r="E58" s="20" t="s">
        <v>601</v>
      </c>
      <c r="F58" s="23" t="s">
        <v>60</v>
      </c>
      <c r="G58" s="23" t="s">
        <v>59</v>
      </c>
      <c r="H58" s="94">
        <v>0.010416666666666666</v>
      </c>
      <c r="I58" s="21"/>
      <c r="J58" s="24"/>
      <c r="K58" s="22"/>
      <c r="L58" s="25"/>
      <c r="M58" s="24"/>
      <c r="N58" s="22"/>
      <c r="O58" s="25"/>
      <c r="P58" s="24"/>
      <c r="Q58" s="22"/>
      <c r="R58" s="25"/>
      <c r="S58" s="24"/>
      <c r="T58" s="25"/>
      <c r="U58" s="22">
        <f t="shared" si="1"/>
        <v>0.01041666667</v>
      </c>
      <c r="V58" s="22">
        <f>VLOOKUP(D58,'Foreseen schedule'!D60:F238,3,FALSE)</f>
        <v>0.02083333333</v>
      </c>
      <c r="W58" s="22">
        <f>'Foreseen schedule'!W60-U58</f>
        <v>0.01041666667</v>
      </c>
    </row>
    <row r="59">
      <c r="A59" s="4"/>
      <c r="C59" s="91" t="s">
        <v>23</v>
      </c>
      <c r="D59" s="5" t="s">
        <v>156</v>
      </c>
      <c r="E59" s="20" t="s">
        <v>602</v>
      </c>
      <c r="F59" s="23" t="s">
        <v>59</v>
      </c>
      <c r="G59" s="23" t="s">
        <v>60</v>
      </c>
      <c r="H59" s="94">
        <v>0.020833333333333332</v>
      </c>
      <c r="I59" s="5"/>
      <c r="J59" s="24"/>
      <c r="K59" s="22"/>
      <c r="L59" s="25"/>
      <c r="M59" s="24"/>
      <c r="N59" s="22"/>
      <c r="O59" s="25"/>
      <c r="P59" s="24"/>
      <c r="Q59" s="22"/>
      <c r="R59" s="25"/>
      <c r="S59" s="24"/>
      <c r="T59" s="25"/>
      <c r="U59" s="22">
        <f t="shared" si="1"/>
        <v>0.02083333333</v>
      </c>
      <c r="V59" s="22">
        <f>VLOOKUP(D59,'Foreseen schedule'!D61:F239,3,FALSE)</f>
        <v>0.02083333333</v>
      </c>
      <c r="W59" s="22">
        <f>'Foreseen schedule'!W61-U59</f>
        <v>0</v>
      </c>
    </row>
    <row r="60">
      <c r="A60" s="4"/>
      <c r="C60" s="91" t="s">
        <v>23</v>
      </c>
      <c r="D60" s="5" t="s">
        <v>158</v>
      </c>
      <c r="E60" s="23" t="s">
        <v>603</v>
      </c>
      <c r="F60" s="23" t="s">
        <v>59</v>
      </c>
      <c r="G60" s="23" t="s">
        <v>60</v>
      </c>
      <c r="H60" s="94">
        <v>0.010416666666666666</v>
      </c>
      <c r="I60" s="5"/>
      <c r="J60" s="24"/>
      <c r="K60" s="22"/>
      <c r="L60" s="25"/>
      <c r="M60" s="24"/>
      <c r="N60" s="22"/>
      <c r="O60" s="25"/>
      <c r="P60" s="24"/>
      <c r="Q60" s="22"/>
      <c r="R60" s="25"/>
      <c r="S60" s="24"/>
      <c r="T60" s="25"/>
      <c r="U60" s="22">
        <f t="shared" si="1"/>
        <v>0.01041666667</v>
      </c>
      <c r="V60" s="22">
        <f>VLOOKUP(D60,'Foreseen schedule'!D62:F240,3,FALSE)</f>
        <v>0.01041666667</v>
      </c>
      <c r="W60" s="22">
        <f>'Foreseen schedule'!W62-U60</f>
        <v>0</v>
      </c>
    </row>
    <row r="61">
      <c r="A61" s="4"/>
      <c r="C61" s="91" t="s">
        <v>23</v>
      </c>
      <c r="D61" s="5" t="s">
        <v>160</v>
      </c>
      <c r="E61" s="23" t="s">
        <v>604</v>
      </c>
      <c r="F61" s="23" t="s">
        <v>59</v>
      </c>
      <c r="G61" s="23" t="s">
        <v>60</v>
      </c>
      <c r="H61" s="94">
        <v>0.041666666666666664</v>
      </c>
      <c r="I61" s="5"/>
      <c r="J61" s="24"/>
      <c r="K61" s="22"/>
      <c r="L61" s="25"/>
      <c r="M61" s="24"/>
      <c r="N61" s="22"/>
      <c r="O61" s="25"/>
      <c r="P61" s="24"/>
      <c r="Q61" s="22"/>
      <c r="R61" s="25"/>
      <c r="S61" s="24"/>
      <c r="T61" s="25"/>
      <c r="U61" s="22">
        <f t="shared" si="1"/>
        <v>0.04166666667</v>
      </c>
      <c r="V61" s="22">
        <f>VLOOKUP(D61,'Foreseen schedule'!D63:F241,3,FALSE)</f>
        <v>0.04166666667</v>
      </c>
      <c r="W61" s="22">
        <f>'Foreseen schedule'!W63-U61</f>
        <v>0</v>
      </c>
    </row>
    <row r="62">
      <c r="A62" s="4"/>
      <c r="C62" s="91" t="s">
        <v>23</v>
      </c>
      <c r="D62" s="5" t="s">
        <v>162</v>
      </c>
      <c r="E62" s="23" t="s">
        <v>605</v>
      </c>
      <c r="F62" s="23" t="s">
        <v>59</v>
      </c>
      <c r="G62" s="23" t="s">
        <v>60</v>
      </c>
      <c r="H62" s="94">
        <v>0.041666666666666664</v>
      </c>
      <c r="I62" s="5"/>
      <c r="J62" s="24"/>
      <c r="K62" s="22"/>
      <c r="L62" s="25"/>
      <c r="M62" s="24"/>
      <c r="N62" s="22"/>
      <c r="O62" s="25"/>
      <c r="P62" s="24"/>
      <c r="Q62" s="22"/>
      <c r="R62" s="25"/>
      <c r="S62" s="24"/>
      <c r="T62" s="25"/>
      <c r="U62" s="22">
        <f t="shared" si="1"/>
        <v>0.04166666667</v>
      </c>
      <c r="V62" s="22">
        <f>VLOOKUP(D62,'Foreseen schedule'!D64:F242,3,FALSE)</f>
        <v>0.04166666667</v>
      </c>
      <c r="W62" s="22">
        <f>'Foreseen schedule'!W64-U62</f>
        <v>0</v>
      </c>
    </row>
    <row r="63">
      <c r="A63" s="4"/>
      <c r="C63" s="91" t="s">
        <v>23</v>
      </c>
      <c r="D63" s="5" t="s">
        <v>164</v>
      </c>
      <c r="E63" s="23" t="s">
        <v>606</v>
      </c>
      <c r="F63" s="23" t="s">
        <v>59</v>
      </c>
      <c r="G63" s="23" t="s">
        <v>60</v>
      </c>
      <c r="H63" s="94">
        <v>0.020833333333333332</v>
      </c>
      <c r="I63" s="5"/>
      <c r="J63" s="24"/>
      <c r="K63" s="22"/>
      <c r="L63" s="25"/>
      <c r="M63" s="24"/>
      <c r="N63" s="22"/>
      <c r="O63" s="25"/>
      <c r="P63" s="24"/>
      <c r="Q63" s="22"/>
      <c r="R63" s="25"/>
      <c r="S63" s="24"/>
      <c r="T63" s="25"/>
      <c r="U63" s="22">
        <f t="shared" si="1"/>
        <v>0.02083333333</v>
      </c>
      <c r="V63" s="22">
        <f>VLOOKUP(D63,'Foreseen schedule'!D65:F243,3,FALSE)</f>
        <v>0.02083333333</v>
      </c>
      <c r="W63" s="22">
        <f>'Foreseen schedule'!W65-U63</f>
        <v>0</v>
      </c>
    </row>
    <row r="64">
      <c r="A64" s="4"/>
      <c r="C64" s="91" t="s">
        <v>23</v>
      </c>
      <c r="D64" s="5" t="s">
        <v>166</v>
      </c>
      <c r="E64" s="23" t="s">
        <v>607</v>
      </c>
      <c r="F64" s="23" t="s">
        <v>59</v>
      </c>
      <c r="G64" s="23" t="s">
        <v>60</v>
      </c>
      <c r="H64" s="94">
        <v>0.041666666666666664</v>
      </c>
      <c r="I64" s="5"/>
      <c r="J64" s="24"/>
      <c r="K64" s="22"/>
      <c r="L64" s="25"/>
      <c r="M64" s="24"/>
      <c r="N64" s="22"/>
      <c r="O64" s="25"/>
      <c r="P64" s="24"/>
      <c r="Q64" s="22"/>
      <c r="R64" s="25"/>
      <c r="S64" s="24"/>
      <c r="T64" s="25"/>
      <c r="U64" s="22">
        <f t="shared" si="1"/>
        <v>0.04166666667</v>
      </c>
      <c r="V64" s="22">
        <f>VLOOKUP(D64,'Foreseen schedule'!D66:F244,3,FALSE)</f>
        <v>0.04166666667</v>
      </c>
      <c r="W64" s="22">
        <f>'Foreseen schedule'!W66-U64</f>
        <v>0</v>
      </c>
    </row>
    <row r="65">
      <c r="A65" s="4"/>
      <c r="C65" s="91" t="s">
        <v>23</v>
      </c>
      <c r="D65" s="5" t="s">
        <v>169</v>
      </c>
      <c r="E65" s="23" t="s">
        <v>608</v>
      </c>
      <c r="F65" s="23" t="s">
        <v>59</v>
      </c>
      <c r="G65" s="23" t="s">
        <v>60</v>
      </c>
      <c r="H65" s="94">
        <v>0.020833333333333332</v>
      </c>
      <c r="I65" s="5"/>
      <c r="J65" s="24"/>
      <c r="K65" s="22"/>
      <c r="L65" s="25"/>
      <c r="M65" s="24"/>
      <c r="N65" s="22"/>
      <c r="O65" s="25"/>
      <c r="P65" s="24"/>
      <c r="Q65" s="22"/>
      <c r="R65" s="25"/>
      <c r="S65" s="24"/>
      <c r="T65" s="25"/>
      <c r="U65" s="22">
        <f t="shared" si="1"/>
        <v>0.02083333333</v>
      </c>
      <c r="V65" s="22">
        <f>VLOOKUP(D65,'Foreseen schedule'!D67:F245,3,FALSE)</f>
        <v>0.02083333333</v>
      </c>
      <c r="W65" s="22">
        <f>'Foreseen schedule'!W67-U65</f>
        <v>0</v>
      </c>
    </row>
    <row r="66">
      <c r="A66" s="4"/>
      <c r="B66" s="1"/>
      <c r="C66" s="98" t="s">
        <v>23</v>
      </c>
      <c r="D66" s="5" t="s">
        <v>171</v>
      </c>
      <c r="E66" s="20" t="s">
        <v>172</v>
      </c>
      <c r="F66" s="23" t="s">
        <v>43</v>
      </c>
      <c r="G66" s="23" t="s">
        <v>60</v>
      </c>
      <c r="H66" s="65">
        <v>0.041666666666666664</v>
      </c>
      <c r="I66" s="32"/>
      <c r="J66" s="24"/>
      <c r="K66" s="22"/>
      <c r="L66" s="25"/>
      <c r="M66" s="24"/>
      <c r="N66" s="22"/>
      <c r="O66" s="25"/>
      <c r="P66" s="31"/>
      <c r="Q66" s="22"/>
      <c r="R66" s="25"/>
      <c r="S66" s="24"/>
      <c r="T66" s="32"/>
      <c r="U66" s="22">
        <f t="shared" si="1"/>
        <v>0.04166666667</v>
      </c>
      <c r="V66" s="22">
        <f>VLOOKUP(D66,'Foreseen schedule'!D68:F246,3,FALSE)</f>
        <v>0.125</v>
      </c>
      <c r="W66" s="22">
        <f>'Foreseen schedule'!W68-U66</f>
        <v>0.08333333333</v>
      </c>
    </row>
    <row r="67">
      <c r="A67" s="4"/>
      <c r="C67" s="98" t="s">
        <v>23</v>
      </c>
      <c r="D67" s="5" t="s">
        <v>173</v>
      </c>
      <c r="E67" s="20" t="s">
        <v>174</v>
      </c>
      <c r="F67" s="23" t="s">
        <v>43</v>
      </c>
      <c r="G67" s="23" t="s">
        <v>60</v>
      </c>
      <c r="H67" s="65">
        <v>0.125</v>
      </c>
      <c r="I67" s="32"/>
      <c r="J67" s="24"/>
      <c r="K67" s="22"/>
      <c r="L67" s="25"/>
      <c r="M67" s="24"/>
      <c r="N67" s="22"/>
      <c r="O67" s="25"/>
      <c r="P67" s="24"/>
      <c r="Q67" s="22"/>
      <c r="R67" s="25"/>
      <c r="S67" s="24"/>
      <c r="T67" s="25"/>
      <c r="U67" s="22">
        <f t="shared" si="1"/>
        <v>0.125</v>
      </c>
      <c r="V67" s="22">
        <f>VLOOKUP(D67,'Foreseen schedule'!D69:F247,3,FALSE)</f>
        <v>0.125</v>
      </c>
      <c r="W67" s="22">
        <f>'Foreseen schedule'!W69-U67</f>
        <v>0</v>
      </c>
    </row>
    <row r="68">
      <c r="A68" s="4"/>
      <c r="C68" s="91" t="s">
        <v>23</v>
      </c>
      <c r="D68" s="66" t="s">
        <v>175</v>
      </c>
      <c r="E68" s="20" t="s">
        <v>468</v>
      </c>
      <c r="F68" s="23" t="s">
        <v>43</v>
      </c>
      <c r="G68" s="23" t="s">
        <v>60</v>
      </c>
      <c r="H68" s="65">
        <v>0.041666666666666664</v>
      </c>
      <c r="I68" s="25"/>
      <c r="J68" s="24"/>
      <c r="K68" s="22"/>
      <c r="L68" s="25"/>
      <c r="M68" s="24"/>
      <c r="N68" s="22"/>
      <c r="O68" s="25"/>
      <c r="P68" s="24"/>
      <c r="Q68" s="22"/>
      <c r="R68" s="25"/>
      <c r="S68" s="24"/>
      <c r="T68" s="25"/>
      <c r="U68" s="22">
        <f t="shared" si="1"/>
        <v>0.04166666667</v>
      </c>
      <c r="V68" s="22">
        <f>VLOOKUP(D68,'Foreseen schedule'!D70:F248,3,FALSE)</f>
        <v>0.04166666667</v>
      </c>
      <c r="W68" s="22">
        <f>'Foreseen schedule'!W70-U68</f>
        <v>0</v>
      </c>
    </row>
    <row r="69">
      <c r="A69" s="4"/>
      <c r="C69" s="98" t="s">
        <v>23</v>
      </c>
      <c r="D69" s="5" t="s">
        <v>177</v>
      </c>
      <c r="E69" s="20" t="s">
        <v>178</v>
      </c>
      <c r="F69" s="23" t="s">
        <v>43</v>
      </c>
      <c r="G69" s="23" t="s">
        <v>60</v>
      </c>
      <c r="H69" s="65">
        <v>0.20833333333333334</v>
      </c>
      <c r="I69" s="99">
        <v>0.3333333333333333</v>
      </c>
      <c r="J69" s="24"/>
      <c r="K69" s="22"/>
      <c r="L69" s="25"/>
      <c r="M69" s="24"/>
      <c r="N69" s="22"/>
      <c r="O69" s="25"/>
      <c r="P69" s="24"/>
      <c r="Q69" s="22"/>
      <c r="R69" s="25"/>
      <c r="S69" s="24"/>
      <c r="T69" s="25"/>
      <c r="U69" s="22">
        <f t="shared" si="1"/>
        <v>0.5416666667</v>
      </c>
      <c r="V69" s="22">
        <f>VLOOKUP(D69,'Foreseen schedule'!D71:F249,3,FALSE)</f>
        <v>0.3333333333</v>
      </c>
      <c r="W69" s="22">
        <f>'Foreseen schedule'!W71-U69</f>
        <v>-0.2083333333</v>
      </c>
    </row>
    <row r="70">
      <c r="A70" s="4"/>
      <c r="C70" s="98" t="s">
        <v>23</v>
      </c>
      <c r="D70" s="5" t="s">
        <v>179</v>
      </c>
      <c r="E70" s="20" t="s">
        <v>609</v>
      </c>
      <c r="F70" s="23" t="s">
        <v>43</v>
      </c>
      <c r="G70" s="23" t="s">
        <v>60</v>
      </c>
      <c r="H70" s="65">
        <v>0.125</v>
      </c>
      <c r="I70" s="99">
        <v>0.125</v>
      </c>
      <c r="J70" s="24"/>
      <c r="K70" s="22"/>
      <c r="L70" s="25"/>
      <c r="M70" s="24"/>
      <c r="N70" s="22"/>
      <c r="O70" s="25"/>
      <c r="P70" s="24"/>
      <c r="Q70" s="22"/>
      <c r="R70" s="25"/>
      <c r="S70" s="24"/>
      <c r="T70" s="25"/>
      <c r="U70" s="22">
        <f t="shared" si="1"/>
        <v>0.25</v>
      </c>
      <c r="V70" s="22">
        <f>VLOOKUP(D70,'Foreseen schedule'!D72:F250,3,FALSE)</f>
        <v>0.08333333333</v>
      </c>
      <c r="W70" s="22">
        <f>'Foreseen schedule'!W72-U70</f>
        <v>-0.1666666667</v>
      </c>
    </row>
    <row r="71">
      <c r="A71" s="4"/>
      <c r="C71" s="98" t="s">
        <v>23</v>
      </c>
      <c r="D71" s="5" t="s">
        <v>181</v>
      </c>
      <c r="E71" s="20" t="s">
        <v>182</v>
      </c>
      <c r="F71" s="23" t="s">
        <v>43</v>
      </c>
      <c r="G71" s="23" t="s">
        <v>60</v>
      </c>
      <c r="H71" s="31"/>
      <c r="I71" s="99">
        <v>0.0</v>
      </c>
      <c r="J71" s="24"/>
      <c r="K71" s="22"/>
      <c r="L71" s="25"/>
      <c r="M71" s="24"/>
      <c r="N71" s="22"/>
      <c r="O71" s="25"/>
      <c r="P71" s="24"/>
      <c r="Q71" s="22"/>
      <c r="R71" s="25"/>
      <c r="S71" s="24"/>
      <c r="T71" s="25"/>
      <c r="U71" s="22">
        <f t="shared" si="1"/>
        <v>0</v>
      </c>
      <c r="V71" s="22">
        <f>VLOOKUP(D71,'Foreseen schedule'!D73:F251,3,FALSE)</f>
        <v>0.08333333333</v>
      </c>
      <c r="W71" s="22">
        <f>'Foreseen schedule'!W73-U71</f>
        <v>0.08333333333</v>
      </c>
    </row>
    <row r="72">
      <c r="A72" s="4"/>
      <c r="C72" s="98" t="s">
        <v>23</v>
      </c>
      <c r="D72" s="5" t="s">
        <v>183</v>
      </c>
      <c r="E72" s="20" t="s">
        <v>610</v>
      </c>
      <c r="F72" s="23" t="s">
        <v>43</v>
      </c>
      <c r="G72" s="23" t="s">
        <v>60</v>
      </c>
      <c r="H72" s="24"/>
      <c r="I72" s="99">
        <v>0.125</v>
      </c>
      <c r="J72" s="24"/>
      <c r="K72" s="22"/>
      <c r="L72" s="25"/>
      <c r="M72" s="24"/>
      <c r="N72" s="22"/>
      <c r="O72" s="25"/>
      <c r="P72" s="24"/>
      <c r="Q72" s="22"/>
      <c r="R72" s="25"/>
      <c r="S72" s="24"/>
      <c r="T72" s="25"/>
      <c r="U72" s="22">
        <f t="shared" si="1"/>
        <v>0.125</v>
      </c>
      <c r="V72" s="22">
        <f>VLOOKUP(D72,'Foreseen schedule'!D74:F252,3,FALSE)</f>
        <v>0.3333333333</v>
      </c>
      <c r="W72" s="22">
        <f>'Foreseen schedule'!W74-U72</f>
        <v>0.2083333333</v>
      </c>
    </row>
    <row r="73">
      <c r="A73" s="4"/>
      <c r="C73" s="91" t="s">
        <v>23</v>
      </c>
      <c r="D73" s="5" t="s">
        <v>185</v>
      </c>
      <c r="E73" s="23" t="s">
        <v>186</v>
      </c>
      <c r="F73" s="23" t="s">
        <v>60</v>
      </c>
      <c r="G73" s="23" t="s">
        <v>59</v>
      </c>
      <c r="H73" s="100">
        <v>0.10416666666666667</v>
      </c>
      <c r="I73" s="101">
        <v>0.08333333333333333</v>
      </c>
      <c r="J73" s="24"/>
      <c r="K73" s="22"/>
      <c r="L73" s="25"/>
      <c r="M73" s="24"/>
      <c r="N73" s="22"/>
      <c r="O73" s="25"/>
      <c r="P73" s="24"/>
      <c r="Q73" s="22"/>
      <c r="R73" s="25"/>
      <c r="S73" s="24"/>
      <c r="T73" s="25"/>
      <c r="U73" s="22">
        <f t="shared" si="1"/>
        <v>0.1875</v>
      </c>
      <c r="V73" s="22">
        <f>VLOOKUP(D73,'Foreseen schedule'!D75:F253,3,FALSE)</f>
        <v>0.04166666667</v>
      </c>
      <c r="W73" s="22">
        <f>'Foreseen schedule'!W75-U73</f>
        <v>-0.1458333333</v>
      </c>
    </row>
    <row r="74">
      <c r="A74" s="5"/>
      <c r="C74" s="91" t="s">
        <v>23</v>
      </c>
      <c r="D74" s="5" t="s">
        <v>187</v>
      </c>
      <c r="E74" s="23" t="s">
        <v>188</v>
      </c>
      <c r="F74" s="23" t="s">
        <v>60</v>
      </c>
      <c r="G74" s="23" t="s">
        <v>59</v>
      </c>
      <c r="H74" s="24"/>
      <c r="I74" s="102">
        <v>0.16666666666666666</v>
      </c>
      <c r="J74" s="24"/>
      <c r="K74" s="22"/>
      <c r="L74" s="25"/>
      <c r="M74" s="24"/>
      <c r="N74" s="22"/>
      <c r="O74" s="25"/>
      <c r="P74" s="24"/>
      <c r="Q74" s="22"/>
      <c r="R74" s="25"/>
      <c r="S74" s="24"/>
      <c r="T74" s="25"/>
      <c r="U74" s="22">
        <f t="shared" si="1"/>
        <v>0.1666666667</v>
      </c>
      <c r="V74" s="22">
        <f>VLOOKUP(D74,'Foreseen schedule'!D76:F254,3,FALSE)</f>
        <v>0.08333333333</v>
      </c>
      <c r="W74" s="22">
        <f>'Foreseen schedule'!W76-U74</f>
        <v>-0.08333333333</v>
      </c>
    </row>
    <row r="75">
      <c r="A75" s="4"/>
      <c r="B75" s="5"/>
      <c r="C75" s="103" t="s">
        <v>189</v>
      </c>
      <c r="D75" s="43" t="s">
        <v>190</v>
      </c>
      <c r="E75" s="43" t="s">
        <v>191</v>
      </c>
      <c r="F75" s="45"/>
      <c r="G75" s="45"/>
      <c r="H75" s="46"/>
      <c r="I75" s="47"/>
      <c r="J75" s="46"/>
      <c r="K75" s="44"/>
      <c r="L75" s="47"/>
      <c r="M75" s="46"/>
      <c r="N75" s="44"/>
      <c r="O75" s="47"/>
      <c r="P75" s="46"/>
      <c r="Q75" s="44"/>
      <c r="R75" s="47"/>
      <c r="S75" s="46"/>
      <c r="T75" s="47"/>
      <c r="U75" s="44"/>
      <c r="V75" s="44"/>
      <c r="W75" s="44"/>
    </row>
    <row r="76">
      <c r="A76" s="4"/>
      <c r="C76" s="98" t="s">
        <v>23</v>
      </c>
      <c r="D76" s="5" t="s">
        <v>192</v>
      </c>
      <c r="E76" s="23" t="s">
        <v>193</v>
      </c>
      <c r="F76" s="23" t="s">
        <v>42</v>
      </c>
      <c r="G76" s="23" t="s">
        <v>43</v>
      </c>
      <c r="H76" s="24"/>
      <c r="I76" s="93">
        <v>0.020833333333333332</v>
      </c>
      <c r="J76" s="92">
        <v>0.020833333333333332</v>
      </c>
      <c r="K76" s="37">
        <v>1.1666666666666667</v>
      </c>
      <c r="L76" s="93">
        <v>0.375</v>
      </c>
      <c r="M76" s="24"/>
      <c r="N76" s="22"/>
      <c r="O76" s="25"/>
      <c r="P76" s="24"/>
      <c r="Q76" s="22"/>
      <c r="R76" s="25"/>
      <c r="S76" s="24"/>
      <c r="T76" s="25"/>
      <c r="U76" s="22">
        <f t="shared" ref="U76:U121" si="2">SUM(H76:T76)</f>
        <v>1.583333333</v>
      </c>
      <c r="V76" s="22">
        <f>VLOOKUP(D76,'Foreseen schedule'!D6:F186,3,FALSE)</f>
        <v>0.2083333333</v>
      </c>
      <c r="W76" s="22">
        <f>'Foreseen schedule'!W78-U76</f>
        <v>-1.375</v>
      </c>
    </row>
    <row r="77">
      <c r="A77" s="4"/>
      <c r="C77" s="91" t="s">
        <v>23</v>
      </c>
      <c r="D77" s="5" t="s">
        <v>201</v>
      </c>
      <c r="E77" s="28" t="s">
        <v>611</v>
      </c>
      <c r="F77" s="23" t="s">
        <v>59</v>
      </c>
      <c r="G77" s="23" t="s">
        <v>60</v>
      </c>
      <c r="H77" s="24"/>
      <c r="I77" s="25"/>
      <c r="J77" s="94">
        <v>0.03680555555555556</v>
      </c>
      <c r="K77" s="22"/>
      <c r="L77" s="25"/>
      <c r="M77" s="24"/>
      <c r="N77" s="22"/>
      <c r="O77" s="25"/>
      <c r="P77" s="24"/>
      <c r="Q77" s="22"/>
      <c r="R77" s="25"/>
      <c r="S77" s="24"/>
      <c r="T77" s="25"/>
      <c r="U77" s="22">
        <f t="shared" si="2"/>
        <v>0.03680555556</v>
      </c>
      <c r="V77" s="22">
        <f>VLOOKUP(D77,'Foreseen schedule'!D7:F185,3,FALSE)</f>
        <v>0.04166666667</v>
      </c>
      <c r="W77" s="22">
        <f>'Foreseen schedule'!W82-U77</f>
        <v>0.004861111111</v>
      </c>
    </row>
    <row r="78">
      <c r="A78" s="4"/>
      <c r="C78" s="98" t="s">
        <v>23</v>
      </c>
      <c r="D78" s="5" t="s">
        <v>203</v>
      </c>
      <c r="E78" s="28" t="s">
        <v>612</v>
      </c>
      <c r="F78" s="23" t="s">
        <v>59</v>
      </c>
      <c r="G78" s="23" t="s">
        <v>60</v>
      </c>
      <c r="H78" s="24"/>
      <c r="I78" s="25"/>
      <c r="J78" s="24"/>
      <c r="K78" s="76">
        <v>0.08333333333333333</v>
      </c>
      <c r="L78" s="25"/>
      <c r="M78" s="24"/>
      <c r="N78" s="22"/>
      <c r="O78" s="25"/>
      <c r="P78" s="24"/>
      <c r="Q78" s="22"/>
      <c r="R78" s="25"/>
      <c r="S78" s="24"/>
      <c r="T78" s="25"/>
      <c r="U78" s="22">
        <f t="shared" si="2"/>
        <v>0.08333333333</v>
      </c>
      <c r="V78" s="22">
        <f>VLOOKUP(D78,'Foreseen schedule'!D8:F187,3,FALSE)</f>
        <v>0.08333333333</v>
      </c>
      <c r="W78" s="22">
        <f>'Foreseen schedule'!W83-U78</f>
        <v>0</v>
      </c>
    </row>
    <row r="79">
      <c r="A79" s="4"/>
      <c r="C79" s="98" t="s">
        <v>23</v>
      </c>
      <c r="D79" s="5" t="s">
        <v>205</v>
      </c>
      <c r="E79" s="28" t="s">
        <v>613</v>
      </c>
      <c r="F79" s="23" t="s">
        <v>59</v>
      </c>
      <c r="G79" s="23" t="s">
        <v>60</v>
      </c>
      <c r="H79" s="24"/>
      <c r="I79" s="25"/>
      <c r="J79" s="24"/>
      <c r="K79" s="96">
        <v>0.125</v>
      </c>
      <c r="L79" s="25"/>
      <c r="M79" s="24"/>
      <c r="N79" s="22"/>
      <c r="O79" s="25"/>
      <c r="P79" s="24"/>
      <c r="Q79" s="22"/>
      <c r="R79" s="25"/>
      <c r="S79" s="24"/>
      <c r="T79" s="25"/>
      <c r="U79" s="22">
        <f t="shared" si="2"/>
        <v>0.125</v>
      </c>
      <c r="V79" s="22">
        <f>VLOOKUP(D79,'Foreseen schedule'!D9:F188,3,FALSE)</f>
        <v>0.125</v>
      </c>
      <c r="W79" s="22">
        <f>'Foreseen schedule'!W84-U79</f>
        <v>0</v>
      </c>
    </row>
    <row r="80">
      <c r="A80" s="4"/>
      <c r="C80" s="91" t="s">
        <v>23</v>
      </c>
      <c r="D80" s="5" t="s">
        <v>207</v>
      </c>
      <c r="E80" s="28" t="s">
        <v>614</v>
      </c>
      <c r="F80" s="23" t="s">
        <v>59</v>
      </c>
      <c r="G80" s="23" t="s">
        <v>60</v>
      </c>
      <c r="H80" s="24"/>
      <c r="I80" s="25"/>
      <c r="J80" s="94">
        <v>0.03680555555555556</v>
      </c>
      <c r="K80" s="22"/>
      <c r="L80" s="25"/>
      <c r="M80" s="24"/>
      <c r="N80" s="22"/>
      <c r="O80" s="25"/>
      <c r="P80" s="24"/>
      <c r="Q80" s="22"/>
      <c r="R80" s="25"/>
      <c r="S80" s="24"/>
      <c r="T80" s="25"/>
      <c r="U80" s="22">
        <f t="shared" si="2"/>
        <v>0.03680555556</v>
      </c>
      <c r="V80" s="22">
        <f>VLOOKUP(D80,'Foreseen schedule'!D10:F189,3,FALSE)</f>
        <v>0.04166666667</v>
      </c>
      <c r="W80" s="22">
        <f>'Foreseen schedule'!W85-U80</f>
        <v>0.004861111111</v>
      </c>
    </row>
    <row r="81">
      <c r="A81" s="4"/>
      <c r="C81" s="98" t="s">
        <v>23</v>
      </c>
      <c r="D81" s="5" t="s">
        <v>209</v>
      </c>
      <c r="E81" s="28" t="s">
        <v>615</v>
      </c>
      <c r="F81" s="23" t="s">
        <v>59</v>
      </c>
      <c r="G81" s="23" t="s">
        <v>60</v>
      </c>
      <c r="H81" s="24"/>
      <c r="I81" s="25"/>
      <c r="J81" s="24"/>
      <c r="K81" s="76">
        <v>0.08333333333333333</v>
      </c>
      <c r="L81" s="25"/>
      <c r="M81" s="24"/>
      <c r="N81" s="22"/>
      <c r="O81" s="25"/>
      <c r="P81" s="24"/>
      <c r="Q81" s="22"/>
      <c r="R81" s="25"/>
      <c r="S81" s="24"/>
      <c r="T81" s="25"/>
      <c r="U81" s="22">
        <f t="shared" si="2"/>
        <v>0.08333333333</v>
      </c>
      <c r="V81" s="22">
        <f>VLOOKUP(D81,'Foreseen schedule'!D11:F190,3,FALSE)</f>
        <v>0.08333333333</v>
      </c>
      <c r="W81" s="22">
        <f>'Foreseen schedule'!W86-U81</f>
        <v>0</v>
      </c>
    </row>
    <row r="82">
      <c r="A82" s="4"/>
      <c r="C82" s="98" t="s">
        <v>23</v>
      </c>
      <c r="D82" s="5" t="s">
        <v>211</v>
      </c>
      <c r="E82" s="28" t="s">
        <v>616</v>
      </c>
      <c r="F82" s="23" t="s">
        <v>59</v>
      </c>
      <c r="G82" s="23" t="s">
        <v>60</v>
      </c>
      <c r="H82" s="24"/>
      <c r="I82" s="25"/>
      <c r="J82" s="24"/>
      <c r="K82" s="96">
        <v>0.125</v>
      </c>
      <c r="L82" s="25"/>
      <c r="M82" s="24"/>
      <c r="N82" s="22"/>
      <c r="O82" s="25"/>
      <c r="P82" s="24"/>
      <c r="Q82" s="22"/>
      <c r="R82" s="25"/>
      <c r="S82" s="24"/>
      <c r="T82" s="25"/>
      <c r="U82" s="22">
        <f t="shared" si="2"/>
        <v>0.125</v>
      </c>
      <c r="V82" s="22">
        <f>VLOOKUP(D82,'Foreseen schedule'!D12:F191,3,FALSE)</f>
        <v>0.125</v>
      </c>
      <c r="W82" s="22">
        <f>'Foreseen schedule'!W87-U82</f>
        <v>0</v>
      </c>
    </row>
    <row r="83">
      <c r="A83" s="4"/>
      <c r="C83" s="91" t="s">
        <v>23</v>
      </c>
      <c r="D83" s="5" t="s">
        <v>213</v>
      </c>
      <c r="E83" s="28" t="s">
        <v>617</v>
      </c>
      <c r="F83" s="23" t="s">
        <v>59</v>
      </c>
      <c r="G83" s="23" t="s">
        <v>60</v>
      </c>
      <c r="H83" s="24"/>
      <c r="I83" s="25"/>
      <c r="J83" s="94">
        <v>0.03680555555555556</v>
      </c>
      <c r="K83" s="22"/>
      <c r="L83" s="25"/>
      <c r="M83" s="24"/>
      <c r="N83" s="22"/>
      <c r="O83" s="25"/>
      <c r="P83" s="24"/>
      <c r="Q83" s="22"/>
      <c r="R83" s="25"/>
      <c r="S83" s="24"/>
      <c r="T83" s="25"/>
      <c r="U83" s="22">
        <f t="shared" si="2"/>
        <v>0.03680555556</v>
      </c>
      <c r="V83" s="22">
        <f>VLOOKUP(D83,'Foreseen schedule'!D13:F192,3,FALSE)</f>
        <v>0.04166666667</v>
      </c>
      <c r="W83" s="22">
        <f>'Foreseen schedule'!W88-U83</f>
        <v>0.004861111111</v>
      </c>
    </row>
    <row r="84">
      <c r="A84" s="4"/>
      <c r="C84" s="98" t="s">
        <v>23</v>
      </c>
      <c r="D84" s="5" t="s">
        <v>215</v>
      </c>
      <c r="E84" s="28" t="s">
        <v>618</v>
      </c>
      <c r="F84" s="23" t="s">
        <v>59</v>
      </c>
      <c r="G84" s="23" t="s">
        <v>60</v>
      </c>
      <c r="H84" s="24"/>
      <c r="I84" s="25"/>
      <c r="J84" s="24"/>
      <c r="K84" s="76">
        <v>0.08333333333333333</v>
      </c>
      <c r="L84" s="25"/>
      <c r="M84" s="24"/>
      <c r="N84" s="22"/>
      <c r="O84" s="25"/>
      <c r="P84" s="24"/>
      <c r="Q84" s="22"/>
      <c r="R84" s="25"/>
      <c r="S84" s="24"/>
      <c r="T84" s="25"/>
      <c r="U84" s="22">
        <f t="shared" si="2"/>
        <v>0.08333333333</v>
      </c>
      <c r="V84" s="22">
        <f>VLOOKUP(D84,'Foreseen schedule'!D14:F193,3,FALSE)</f>
        <v>0.08333333333</v>
      </c>
      <c r="W84" s="22">
        <f>'Foreseen schedule'!W89-U84</f>
        <v>0</v>
      </c>
    </row>
    <row r="85">
      <c r="A85" s="4"/>
      <c r="C85" s="98" t="s">
        <v>23</v>
      </c>
      <c r="D85" s="5" t="s">
        <v>217</v>
      </c>
      <c r="E85" s="28" t="s">
        <v>619</v>
      </c>
      <c r="F85" s="23" t="s">
        <v>59</v>
      </c>
      <c r="G85" s="23" t="s">
        <v>60</v>
      </c>
      <c r="H85" s="24"/>
      <c r="I85" s="25"/>
      <c r="J85" s="24"/>
      <c r="K85" s="96">
        <v>0.125</v>
      </c>
      <c r="L85" s="25"/>
      <c r="M85" s="24"/>
      <c r="N85" s="22"/>
      <c r="O85" s="25"/>
      <c r="P85" s="24"/>
      <c r="Q85" s="22"/>
      <c r="R85" s="25"/>
      <c r="S85" s="24"/>
      <c r="T85" s="25"/>
      <c r="U85" s="22">
        <f t="shared" si="2"/>
        <v>0.125</v>
      </c>
      <c r="V85" s="22">
        <f>VLOOKUP(D85,'Foreseen schedule'!D15:F194,3,FALSE)</f>
        <v>0.125</v>
      </c>
      <c r="W85" s="22">
        <f>'Foreseen schedule'!W90-U85</f>
        <v>0</v>
      </c>
    </row>
    <row r="86">
      <c r="A86" s="4"/>
      <c r="C86" s="91" t="s">
        <v>23</v>
      </c>
      <c r="D86" s="5" t="s">
        <v>219</v>
      </c>
      <c r="E86" s="28" t="s">
        <v>620</v>
      </c>
      <c r="F86" s="23" t="s">
        <v>59</v>
      </c>
      <c r="G86" s="23" t="s">
        <v>60</v>
      </c>
      <c r="H86" s="24"/>
      <c r="I86" s="25"/>
      <c r="J86" s="94">
        <v>0.03680555555555556</v>
      </c>
      <c r="K86" s="22"/>
      <c r="L86" s="25"/>
      <c r="M86" s="24"/>
      <c r="N86" s="22"/>
      <c r="O86" s="25"/>
      <c r="P86" s="24"/>
      <c r="Q86" s="22"/>
      <c r="R86" s="25"/>
      <c r="S86" s="24"/>
      <c r="T86" s="25"/>
      <c r="U86" s="22">
        <f t="shared" si="2"/>
        <v>0.03680555556</v>
      </c>
      <c r="V86" s="22">
        <f>VLOOKUP(D86,'Foreseen schedule'!D16:F195,3,FALSE)</f>
        <v>0.04166666667</v>
      </c>
      <c r="W86" s="22">
        <f>'Foreseen schedule'!W91-U86</f>
        <v>0.004861111111</v>
      </c>
    </row>
    <row r="87">
      <c r="A87" s="4"/>
      <c r="C87" s="98" t="s">
        <v>23</v>
      </c>
      <c r="D87" s="5" t="s">
        <v>221</v>
      </c>
      <c r="E87" s="28" t="s">
        <v>621</v>
      </c>
      <c r="F87" s="23" t="s">
        <v>59</v>
      </c>
      <c r="G87" s="23" t="s">
        <v>60</v>
      </c>
      <c r="H87" s="24"/>
      <c r="I87" s="25"/>
      <c r="J87" s="24"/>
      <c r="K87" s="96">
        <v>0.041666666666666664</v>
      </c>
      <c r="L87" s="25"/>
      <c r="M87" s="24"/>
      <c r="N87" s="22"/>
      <c r="O87" s="25"/>
      <c r="P87" s="24"/>
      <c r="Q87" s="22"/>
      <c r="R87" s="25"/>
      <c r="S87" s="24"/>
      <c r="T87" s="25"/>
      <c r="U87" s="22">
        <f t="shared" si="2"/>
        <v>0.04166666667</v>
      </c>
      <c r="V87" s="22">
        <f>VLOOKUP(D87,'Foreseen schedule'!D17:F196,3,FALSE)</f>
        <v>0.08333333333</v>
      </c>
      <c r="W87" s="22">
        <f>'Foreseen schedule'!W92-U87</f>
        <v>0.04166666667</v>
      </c>
    </row>
    <row r="88">
      <c r="A88" s="4"/>
      <c r="C88" s="98" t="s">
        <v>23</v>
      </c>
      <c r="D88" s="5" t="s">
        <v>223</v>
      </c>
      <c r="E88" s="28" t="s">
        <v>622</v>
      </c>
      <c r="F88" s="23" t="s">
        <v>59</v>
      </c>
      <c r="G88" s="23" t="s">
        <v>60</v>
      </c>
      <c r="H88" s="24"/>
      <c r="I88" s="25"/>
      <c r="J88" s="24"/>
      <c r="K88" s="96">
        <v>0.041666666666666664</v>
      </c>
      <c r="L88" s="25"/>
      <c r="M88" s="24"/>
      <c r="N88" s="22"/>
      <c r="O88" s="25"/>
      <c r="P88" s="24"/>
      <c r="Q88" s="22"/>
      <c r="R88" s="25"/>
      <c r="S88" s="24"/>
      <c r="T88" s="25"/>
      <c r="U88" s="22">
        <f t="shared" si="2"/>
        <v>0.04166666667</v>
      </c>
      <c r="V88" s="22">
        <f>VLOOKUP(D88,'Foreseen schedule'!D18:F197,3,FALSE)</f>
        <v>0.125</v>
      </c>
      <c r="W88" s="22">
        <f>'Foreseen schedule'!W93-U88</f>
        <v>0.08333333333</v>
      </c>
    </row>
    <row r="89">
      <c r="A89" s="4"/>
      <c r="C89" s="98" t="s">
        <v>23</v>
      </c>
      <c r="D89" s="5" t="s">
        <v>225</v>
      </c>
      <c r="E89" s="23" t="s">
        <v>623</v>
      </c>
      <c r="F89" s="23" t="s">
        <v>59</v>
      </c>
      <c r="G89" s="23" t="s">
        <v>60</v>
      </c>
      <c r="H89" s="24"/>
      <c r="I89" s="25"/>
      <c r="J89" s="94">
        <v>0.08333333333333333</v>
      </c>
      <c r="K89" s="96">
        <v>0.125</v>
      </c>
      <c r="L89" s="64">
        <v>0.041666666666666664</v>
      </c>
      <c r="M89" s="24"/>
      <c r="N89" s="22"/>
      <c r="O89" s="25"/>
      <c r="P89" s="24"/>
      <c r="Q89" s="22"/>
      <c r="R89" s="25"/>
      <c r="S89" s="24"/>
      <c r="T89" s="25"/>
      <c r="U89" s="22">
        <f t="shared" si="2"/>
        <v>0.25</v>
      </c>
      <c r="V89" s="22">
        <f>VLOOKUP(D89,'Foreseen schedule'!D19:F198,3,FALSE)</f>
        <v>0.04166666667</v>
      </c>
      <c r="W89" s="22">
        <f>'Foreseen schedule'!W94-U89</f>
        <v>-0.25</v>
      </c>
    </row>
    <row r="90">
      <c r="A90" s="4"/>
      <c r="C90" s="98" t="s">
        <v>23</v>
      </c>
      <c r="D90" s="5" t="s">
        <v>227</v>
      </c>
      <c r="E90" s="23" t="s">
        <v>228</v>
      </c>
      <c r="F90" s="23" t="s">
        <v>59</v>
      </c>
      <c r="G90" s="23" t="s">
        <v>60</v>
      </c>
      <c r="H90" s="24"/>
      <c r="I90" s="25"/>
      <c r="J90" s="24"/>
      <c r="K90" s="96">
        <v>0.375</v>
      </c>
      <c r="L90" s="64">
        <v>0.08333333333333333</v>
      </c>
      <c r="M90" s="24"/>
      <c r="N90" s="22"/>
      <c r="O90" s="25"/>
      <c r="P90" s="24"/>
      <c r="Q90" s="22"/>
      <c r="R90" s="25"/>
      <c r="S90" s="24"/>
      <c r="T90" s="25"/>
      <c r="U90" s="22">
        <f t="shared" si="2"/>
        <v>0.4583333333</v>
      </c>
      <c r="V90" s="22">
        <f>VLOOKUP(D90,'Foreseen schedule'!D20:F199,3,FALSE)</f>
        <v>0.08333333333</v>
      </c>
      <c r="W90" s="22">
        <f>'Foreseen schedule'!W95-U90</f>
        <v>-0.375</v>
      </c>
    </row>
    <row r="91">
      <c r="A91" s="4"/>
      <c r="C91" s="98" t="s">
        <v>23</v>
      </c>
      <c r="D91" s="5" t="s">
        <v>231</v>
      </c>
      <c r="E91" s="23" t="s">
        <v>624</v>
      </c>
      <c r="F91" s="23" t="s">
        <v>233</v>
      </c>
      <c r="H91" s="24"/>
      <c r="I91" s="25"/>
      <c r="J91" s="104">
        <v>0.16666666666666666</v>
      </c>
      <c r="K91" s="22"/>
      <c r="L91" s="25"/>
      <c r="M91" s="24"/>
      <c r="N91" s="22"/>
      <c r="O91" s="25"/>
      <c r="P91" s="24"/>
      <c r="Q91" s="22"/>
      <c r="R91" s="25"/>
      <c r="S91" s="24"/>
      <c r="T91" s="25"/>
      <c r="U91" s="22">
        <f t="shared" si="2"/>
        <v>0.1666666667</v>
      </c>
      <c r="V91" s="22">
        <f>VLOOKUP(D91,'Foreseen schedule'!D21:F200,3,FALSE)</f>
        <v>0.08333333333</v>
      </c>
      <c r="W91" s="22">
        <f>'Foreseen schedule'!W97-U91</f>
        <v>-0.08333333333</v>
      </c>
    </row>
    <row r="92">
      <c r="A92" s="4"/>
      <c r="C92" s="91" t="s">
        <v>23</v>
      </c>
      <c r="D92" s="5" t="s">
        <v>321</v>
      </c>
      <c r="E92" s="23" t="s">
        <v>237</v>
      </c>
      <c r="F92" s="23" t="s">
        <v>59</v>
      </c>
      <c r="G92" s="23" t="s">
        <v>238</v>
      </c>
      <c r="H92" s="24"/>
      <c r="I92" s="25"/>
      <c r="J92" s="24"/>
      <c r="K92" s="101">
        <v>0.041666666666666664</v>
      </c>
      <c r="L92" s="25"/>
      <c r="M92" s="24"/>
      <c r="N92" s="22"/>
      <c r="O92" s="25"/>
      <c r="P92" s="24"/>
      <c r="Q92" s="22"/>
      <c r="R92" s="25"/>
      <c r="S92" s="24"/>
      <c r="T92" s="25"/>
      <c r="U92" s="22">
        <f t="shared" si="2"/>
        <v>0.04166666667</v>
      </c>
      <c r="V92" s="22">
        <f>VLOOKUP(D92,'Foreseen schedule'!D22:F201,3,FALSE)</f>
        <v>0.04166666667</v>
      </c>
      <c r="W92" s="22">
        <f>'Foreseen schedule'!W99-U92</f>
        <v>0</v>
      </c>
    </row>
    <row r="93">
      <c r="A93" s="4"/>
      <c r="C93" s="91" t="s">
        <v>23</v>
      </c>
      <c r="D93" s="5" t="s">
        <v>239</v>
      </c>
      <c r="E93" s="23" t="s">
        <v>625</v>
      </c>
      <c r="F93" s="23" t="s">
        <v>288</v>
      </c>
      <c r="G93" s="23" t="s">
        <v>43</v>
      </c>
      <c r="H93" s="24"/>
      <c r="I93" s="25"/>
      <c r="J93" s="65">
        <v>0.125</v>
      </c>
      <c r="K93" s="22"/>
      <c r="L93" s="25"/>
      <c r="M93" s="24"/>
      <c r="N93" s="22"/>
      <c r="O93" s="25"/>
      <c r="P93" s="24"/>
      <c r="Q93" s="22"/>
      <c r="R93" s="25"/>
      <c r="S93" s="24"/>
      <c r="T93" s="25"/>
      <c r="U93" s="22">
        <f t="shared" si="2"/>
        <v>0.125</v>
      </c>
      <c r="V93" s="22">
        <f>VLOOKUP(D93,'Foreseen schedule'!D23:F202,3,FALSE)</f>
        <v>0.04166666667</v>
      </c>
      <c r="W93" s="22">
        <f>'Foreseen schedule'!W100-U93</f>
        <v>-0.08333333333</v>
      </c>
    </row>
    <row r="94">
      <c r="A94" s="4"/>
      <c r="C94" s="91" t="s">
        <v>23</v>
      </c>
      <c r="D94" s="5" t="s">
        <v>242</v>
      </c>
      <c r="E94" s="23" t="s">
        <v>626</v>
      </c>
      <c r="F94" s="23" t="s">
        <v>288</v>
      </c>
      <c r="G94" s="23" t="s">
        <v>43</v>
      </c>
      <c r="H94" s="24"/>
      <c r="I94" s="25"/>
      <c r="J94" s="65">
        <v>0.010416666666666666</v>
      </c>
      <c r="L94" s="25"/>
      <c r="M94" s="24"/>
      <c r="N94" s="22"/>
      <c r="O94" s="25"/>
      <c r="P94" s="24"/>
      <c r="Q94" s="22"/>
      <c r="R94" s="25"/>
      <c r="S94" s="24"/>
      <c r="T94" s="25"/>
      <c r="U94" s="22">
        <f t="shared" si="2"/>
        <v>0.01041666667</v>
      </c>
      <c r="V94" s="22">
        <f>VLOOKUP(D94,'Foreseen schedule'!D24:F203,3,FALSE)</f>
        <v>0.02083333333</v>
      </c>
      <c r="W94" s="22">
        <f>'Foreseen schedule'!W101-U94</f>
        <v>0.01041666667</v>
      </c>
    </row>
    <row r="95">
      <c r="A95" s="4"/>
      <c r="C95" s="98" t="s">
        <v>23</v>
      </c>
      <c r="D95" s="5" t="s">
        <v>244</v>
      </c>
      <c r="E95" s="23" t="s">
        <v>627</v>
      </c>
      <c r="F95" s="23" t="s">
        <v>288</v>
      </c>
      <c r="G95" s="23" t="s">
        <v>43</v>
      </c>
      <c r="H95" s="24"/>
      <c r="I95" s="25"/>
      <c r="J95" s="65">
        <v>0.020833333333333332</v>
      </c>
      <c r="L95" s="25"/>
      <c r="M95" s="24"/>
      <c r="N95" s="22"/>
      <c r="O95" s="25"/>
      <c r="P95" s="24"/>
      <c r="Q95" s="22"/>
      <c r="R95" s="25"/>
      <c r="S95" s="24"/>
      <c r="T95" s="25"/>
      <c r="U95" s="22">
        <f t="shared" si="2"/>
        <v>0.02083333333</v>
      </c>
      <c r="V95" s="22">
        <f>VLOOKUP(D95,'Foreseen schedule'!D25:F204,3,FALSE)</f>
        <v>0.02083333333</v>
      </c>
      <c r="W95" s="22">
        <f>'Foreseen schedule'!W102-U95</f>
        <v>0</v>
      </c>
    </row>
    <row r="96">
      <c r="A96" s="4"/>
      <c r="C96" s="98" t="s">
        <v>23</v>
      </c>
      <c r="D96" s="5" t="s">
        <v>246</v>
      </c>
      <c r="E96" s="23" t="s">
        <v>628</v>
      </c>
      <c r="F96" s="23" t="s">
        <v>288</v>
      </c>
      <c r="G96" s="23" t="s">
        <v>43</v>
      </c>
      <c r="H96" s="24"/>
      <c r="I96" s="25"/>
      <c r="J96" s="65">
        <v>0.020833333333333332</v>
      </c>
      <c r="L96" s="25"/>
      <c r="M96" s="24"/>
      <c r="N96" s="22"/>
      <c r="O96" s="25"/>
      <c r="P96" s="24"/>
      <c r="Q96" s="22"/>
      <c r="R96" s="25"/>
      <c r="S96" s="24"/>
      <c r="T96" s="25"/>
      <c r="U96" s="22">
        <f t="shared" si="2"/>
        <v>0.02083333333</v>
      </c>
      <c r="V96" s="22">
        <f>VLOOKUP(D96,'Foreseen schedule'!D26:F205,3,FALSE)</f>
        <v>0.02083333333</v>
      </c>
      <c r="W96" s="22">
        <f>'Foreseen schedule'!W103-U96</f>
        <v>0</v>
      </c>
    </row>
    <row r="97">
      <c r="A97" s="4"/>
      <c r="C97" s="98" t="s">
        <v>23</v>
      </c>
      <c r="D97" s="5" t="s">
        <v>248</v>
      </c>
      <c r="E97" s="23" t="s">
        <v>629</v>
      </c>
      <c r="F97" s="23" t="s">
        <v>288</v>
      </c>
      <c r="G97" s="23" t="s">
        <v>43</v>
      </c>
      <c r="H97" s="24"/>
      <c r="I97" s="25"/>
      <c r="J97" s="65">
        <v>0.020833333333333332</v>
      </c>
      <c r="L97" s="25"/>
      <c r="M97" s="24"/>
      <c r="N97" s="22"/>
      <c r="O97" s="25"/>
      <c r="P97" s="24"/>
      <c r="Q97" s="22"/>
      <c r="R97" s="25"/>
      <c r="S97" s="24"/>
      <c r="T97" s="25"/>
      <c r="U97" s="22">
        <f t="shared" si="2"/>
        <v>0.02083333333</v>
      </c>
      <c r="V97" s="22">
        <f>VLOOKUP(D97,'Foreseen schedule'!D27:F206,3,FALSE)</f>
        <v>0.02083333333</v>
      </c>
      <c r="W97" s="22">
        <f>'Foreseen schedule'!W104-U97</f>
        <v>0</v>
      </c>
    </row>
    <row r="98">
      <c r="A98" s="4"/>
      <c r="C98" s="98" t="s">
        <v>630</v>
      </c>
      <c r="D98" s="5" t="s">
        <v>252</v>
      </c>
      <c r="E98" s="23" t="s">
        <v>631</v>
      </c>
      <c r="F98" s="23" t="s">
        <v>241</v>
      </c>
      <c r="G98" s="23" t="s">
        <v>43</v>
      </c>
      <c r="H98" s="24"/>
      <c r="I98" s="25"/>
      <c r="J98" s="24"/>
      <c r="K98" s="22"/>
      <c r="L98" s="25"/>
      <c r="M98" s="24"/>
      <c r="N98" s="22"/>
      <c r="O98" s="25"/>
      <c r="P98" s="24"/>
      <c r="Q98" s="22"/>
      <c r="R98" s="25"/>
      <c r="S98" s="24"/>
      <c r="T98" s="25"/>
      <c r="U98" s="22">
        <f t="shared" si="2"/>
        <v>0</v>
      </c>
      <c r="V98" s="22">
        <f>VLOOKUP(D98,'Foreseen schedule'!D28:F207,3,FALSE)</f>
        <v>0.08333333333</v>
      </c>
      <c r="W98" s="22">
        <f>'Foreseen schedule'!W106-U98</f>
        <v>0.08333333333</v>
      </c>
    </row>
    <row r="99">
      <c r="A99" s="4"/>
      <c r="C99" s="98" t="s">
        <v>630</v>
      </c>
      <c r="D99" s="5" t="s">
        <v>254</v>
      </c>
      <c r="E99" s="23" t="s">
        <v>632</v>
      </c>
      <c r="F99" s="23" t="s">
        <v>241</v>
      </c>
      <c r="G99" s="23" t="s">
        <v>43</v>
      </c>
      <c r="H99" s="24"/>
      <c r="I99" s="25"/>
      <c r="J99" s="24"/>
      <c r="K99" s="22"/>
      <c r="L99" s="25"/>
      <c r="M99" s="24"/>
      <c r="N99" s="22"/>
      <c r="O99" s="25"/>
      <c r="P99" s="24"/>
      <c r="Q99" s="22"/>
      <c r="R99" s="25"/>
      <c r="S99" s="24"/>
      <c r="T99" s="25"/>
      <c r="U99" s="22">
        <f t="shared" si="2"/>
        <v>0</v>
      </c>
      <c r="V99" s="22">
        <f>VLOOKUP(D99,'Foreseen schedule'!D29:F208,3,FALSE)</f>
        <v>0.08333333333</v>
      </c>
      <c r="W99" s="22">
        <f>'Foreseen schedule'!W107-U99</f>
        <v>0.08333333333</v>
      </c>
    </row>
    <row r="100">
      <c r="A100" s="4"/>
      <c r="C100" s="98" t="s">
        <v>23</v>
      </c>
      <c r="D100" s="5" t="s">
        <v>256</v>
      </c>
      <c r="E100" s="23" t="s">
        <v>633</v>
      </c>
      <c r="F100" s="23" t="s">
        <v>241</v>
      </c>
      <c r="G100" s="23" t="s">
        <v>43</v>
      </c>
      <c r="H100" s="24"/>
      <c r="I100" s="25"/>
      <c r="J100" s="65">
        <v>0.16666666666666666</v>
      </c>
      <c r="K100" s="22"/>
      <c r="L100" s="25"/>
      <c r="M100" s="24"/>
      <c r="N100" s="22"/>
      <c r="O100" s="25"/>
      <c r="P100" s="24"/>
      <c r="Q100" s="22"/>
      <c r="R100" s="25"/>
      <c r="S100" s="24"/>
      <c r="T100" s="25"/>
      <c r="U100" s="22">
        <f t="shared" si="2"/>
        <v>0.1666666667</v>
      </c>
      <c r="V100" s="22">
        <f>VLOOKUP(D100,'Foreseen schedule'!D30:F209,3,FALSE)</f>
        <v>0.08333333333</v>
      </c>
      <c r="W100" s="22">
        <f>'Foreseen schedule'!W108-U100</f>
        <v>-0.08333333333</v>
      </c>
    </row>
    <row r="101">
      <c r="A101" s="4"/>
      <c r="C101" s="98" t="s">
        <v>23</v>
      </c>
      <c r="D101" s="5" t="s">
        <v>258</v>
      </c>
      <c r="E101" s="23" t="s">
        <v>634</v>
      </c>
      <c r="F101" s="23" t="s">
        <v>241</v>
      </c>
      <c r="G101" s="23" t="s">
        <v>43</v>
      </c>
      <c r="H101" s="24"/>
      <c r="I101" s="25"/>
      <c r="J101" s="24"/>
      <c r="K101" s="105">
        <v>0.08333333333333333</v>
      </c>
      <c r="L101" s="25"/>
      <c r="M101" s="24"/>
      <c r="N101" s="22"/>
      <c r="O101" s="25"/>
      <c r="P101" s="24"/>
      <c r="Q101" s="22"/>
      <c r="R101" s="25"/>
      <c r="S101" s="24"/>
      <c r="T101" s="25"/>
      <c r="U101" s="22">
        <f t="shared" si="2"/>
        <v>0.08333333333</v>
      </c>
      <c r="V101" s="22">
        <f>VLOOKUP(D101,'Foreseen schedule'!D31:F210,3,FALSE)</f>
        <v>0.08333333333</v>
      </c>
      <c r="W101" s="22">
        <f>'Foreseen schedule'!W109-U101</f>
        <v>0</v>
      </c>
    </row>
    <row r="102">
      <c r="A102" s="4"/>
      <c r="C102" s="98" t="s">
        <v>23</v>
      </c>
      <c r="D102" s="5" t="s">
        <v>260</v>
      </c>
      <c r="E102" s="23" t="s">
        <v>635</v>
      </c>
      <c r="F102" s="23" t="s">
        <v>59</v>
      </c>
      <c r="G102" s="23" t="s">
        <v>43</v>
      </c>
      <c r="H102" s="24"/>
      <c r="I102" s="25"/>
      <c r="J102" s="24"/>
      <c r="K102" s="105">
        <v>0.041666666666666664</v>
      </c>
      <c r="L102" s="25"/>
      <c r="M102" s="24"/>
      <c r="N102" s="22"/>
      <c r="O102" s="25"/>
      <c r="P102" s="24"/>
      <c r="Q102" s="22"/>
      <c r="R102" s="25"/>
      <c r="S102" s="24"/>
      <c r="T102" s="25"/>
      <c r="U102" s="22">
        <f t="shared" si="2"/>
        <v>0.04166666667</v>
      </c>
      <c r="V102" s="22">
        <f>VLOOKUP(D102,'Foreseen schedule'!D32:F211,3,FALSE)</f>
        <v>0.04166666667</v>
      </c>
      <c r="W102" s="22">
        <f>'Foreseen schedule'!W110-U102</f>
        <v>0</v>
      </c>
    </row>
    <row r="103">
      <c r="A103" s="4"/>
      <c r="C103" s="98" t="s">
        <v>23</v>
      </c>
      <c r="D103" s="5" t="s">
        <v>262</v>
      </c>
      <c r="E103" s="23" t="s">
        <v>636</v>
      </c>
      <c r="F103" s="23" t="s">
        <v>59</v>
      </c>
      <c r="G103" s="23" t="s">
        <v>43</v>
      </c>
      <c r="H103" s="24"/>
      <c r="I103" s="25"/>
      <c r="J103" s="24"/>
      <c r="K103" s="105">
        <v>0.041666666666666664</v>
      </c>
      <c r="L103" s="25"/>
      <c r="M103" s="24"/>
      <c r="N103" s="22"/>
      <c r="O103" s="25"/>
      <c r="P103" s="24"/>
      <c r="Q103" s="22"/>
      <c r="R103" s="25"/>
      <c r="S103" s="24"/>
      <c r="T103" s="25"/>
      <c r="U103" s="22">
        <f t="shared" si="2"/>
        <v>0.04166666667</v>
      </c>
      <c r="V103" s="22">
        <f>VLOOKUP(D103,'Foreseen schedule'!D33:F212,3,FALSE)</f>
        <v>0.04166666667</v>
      </c>
      <c r="W103" s="22">
        <f>'Foreseen schedule'!W111-U103</f>
        <v>0</v>
      </c>
    </row>
    <row r="104">
      <c r="A104" s="4"/>
      <c r="C104" s="98" t="s">
        <v>23</v>
      </c>
      <c r="D104" s="5" t="s">
        <v>264</v>
      </c>
      <c r="E104" s="23" t="s">
        <v>637</v>
      </c>
      <c r="F104" s="23" t="s">
        <v>59</v>
      </c>
      <c r="G104" s="23" t="s">
        <v>241</v>
      </c>
      <c r="H104" s="24"/>
      <c r="I104" s="25"/>
      <c r="J104" s="24"/>
      <c r="K104" s="105">
        <v>0.020833333333333332</v>
      </c>
      <c r="L104" s="25"/>
      <c r="M104" s="24"/>
      <c r="N104" s="22"/>
      <c r="O104" s="25"/>
      <c r="P104" s="24"/>
      <c r="Q104" s="22"/>
      <c r="R104" s="25"/>
      <c r="S104" s="24"/>
      <c r="T104" s="25"/>
      <c r="U104" s="22">
        <f t="shared" si="2"/>
        <v>0.02083333333</v>
      </c>
      <c r="V104" s="22">
        <f>VLOOKUP(D104,'Foreseen schedule'!D34:F213,3,FALSE)</f>
        <v>0.02083333333</v>
      </c>
      <c r="W104" s="22">
        <f>'Foreseen schedule'!W112-U104</f>
        <v>0</v>
      </c>
    </row>
    <row r="105">
      <c r="A105" s="4"/>
      <c r="C105" s="98" t="s">
        <v>23</v>
      </c>
      <c r="D105" s="5" t="s">
        <v>266</v>
      </c>
      <c r="E105" s="48" t="s">
        <v>638</v>
      </c>
      <c r="F105" s="23" t="s">
        <v>59</v>
      </c>
      <c r="G105" s="23" t="s">
        <v>241</v>
      </c>
      <c r="H105" s="24"/>
      <c r="I105" s="25"/>
      <c r="J105" s="24"/>
      <c r="K105" s="105">
        <v>0.020833333333333332</v>
      </c>
      <c r="L105" s="25"/>
      <c r="M105" s="24"/>
      <c r="N105" s="22"/>
      <c r="O105" s="25"/>
      <c r="P105" s="24"/>
      <c r="Q105" s="22"/>
      <c r="R105" s="25"/>
      <c r="S105" s="24"/>
      <c r="T105" s="25"/>
      <c r="U105" s="22">
        <f t="shared" si="2"/>
        <v>0.02083333333</v>
      </c>
      <c r="V105" s="22">
        <f>VLOOKUP(D105,'Foreseen schedule'!D35:F214,3,FALSE)</f>
        <v>0.02083333333</v>
      </c>
      <c r="W105" s="22">
        <f>'Foreseen schedule'!W113-U105</f>
        <v>0</v>
      </c>
    </row>
    <row r="106">
      <c r="A106" s="4"/>
      <c r="C106" s="106" t="s">
        <v>630</v>
      </c>
      <c r="D106" s="5" t="s">
        <v>270</v>
      </c>
      <c r="E106" s="23" t="s">
        <v>639</v>
      </c>
      <c r="F106" s="23" t="s">
        <v>59</v>
      </c>
      <c r="G106" s="23" t="s">
        <v>241</v>
      </c>
      <c r="H106" s="24"/>
      <c r="I106" s="25"/>
      <c r="J106" s="24"/>
      <c r="K106" s="23"/>
      <c r="L106" s="25"/>
      <c r="M106" s="24"/>
      <c r="N106" s="22"/>
      <c r="O106" s="25"/>
      <c r="P106" s="24"/>
      <c r="Q106" s="22"/>
      <c r="R106" s="25"/>
      <c r="S106" s="24"/>
      <c r="T106" s="25"/>
      <c r="U106" s="22">
        <f t="shared" si="2"/>
        <v>0</v>
      </c>
      <c r="V106" s="22">
        <f>VLOOKUP(D106,'Foreseen schedule'!D36:F215,3,FALSE)</f>
        <v>0.02083333333</v>
      </c>
      <c r="W106" s="22">
        <f>'Foreseen schedule'!W115-U106</f>
        <v>0.02083333333</v>
      </c>
    </row>
    <row r="107">
      <c r="A107" s="4"/>
      <c r="C107" s="106" t="s">
        <v>630</v>
      </c>
      <c r="D107" s="5" t="s">
        <v>272</v>
      </c>
      <c r="E107" s="23" t="s">
        <v>640</v>
      </c>
      <c r="F107" s="23" t="s">
        <v>59</v>
      </c>
      <c r="G107" s="23" t="s">
        <v>241</v>
      </c>
      <c r="H107" s="24"/>
      <c r="I107" s="25"/>
      <c r="J107" s="24"/>
      <c r="K107" s="23"/>
      <c r="L107" s="25"/>
      <c r="M107" s="24"/>
      <c r="N107" s="22"/>
      <c r="O107" s="25"/>
      <c r="P107" s="24"/>
      <c r="Q107" s="22"/>
      <c r="R107" s="25"/>
      <c r="S107" s="24"/>
      <c r="T107" s="25"/>
      <c r="U107" s="22">
        <f t="shared" si="2"/>
        <v>0</v>
      </c>
      <c r="V107" s="22">
        <f>VLOOKUP(D107,'Foreseen schedule'!D37:F216,3,FALSE)</f>
        <v>0.02083333333</v>
      </c>
      <c r="W107" s="22">
        <f>'Foreseen schedule'!W116-U107</f>
        <v>0.02083333333</v>
      </c>
    </row>
    <row r="108">
      <c r="A108" s="4"/>
      <c r="C108" s="98" t="s">
        <v>23</v>
      </c>
      <c r="D108" s="5" t="s">
        <v>274</v>
      </c>
      <c r="E108" s="23" t="s">
        <v>641</v>
      </c>
      <c r="F108" s="23" t="s">
        <v>59</v>
      </c>
      <c r="G108" s="23" t="s">
        <v>241</v>
      </c>
      <c r="H108" s="24"/>
      <c r="I108" s="25"/>
      <c r="J108" s="24"/>
      <c r="K108" s="107">
        <v>0.020833333333333332</v>
      </c>
      <c r="L108" s="25"/>
      <c r="M108" s="24"/>
      <c r="N108" s="22"/>
      <c r="O108" s="25"/>
      <c r="P108" s="24"/>
      <c r="Q108" s="22"/>
      <c r="R108" s="25"/>
      <c r="S108" s="24"/>
      <c r="T108" s="25"/>
      <c r="U108" s="22">
        <f t="shared" si="2"/>
        <v>0.02083333333</v>
      </c>
      <c r="V108" s="22">
        <f>VLOOKUP(D108,'Foreseen schedule'!D38:F217,3,FALSE)</f>
        <v>0.02083333333</v>
      </c>
      <c r="W108" s="22">
        <f>'Foreseen schedule'!W117-U108</f>
        <v>0</v>
      </c>
    </row>
    <row r="109">
      <c r="A109" s="4"/>
      <c r="C109" s="106" t="s">
        <v>630</v>
      </c>
      <c r="D109" s="5" t="s">
        <v>278</v>
      </c>
      <c r="E109" s="23" t="s">
        <v>642</v>
      </c>
      <c r="F109" s="23" t="s">
        <v>59</v>
      </c>
      <c r="G109" s="23" t="s">
        <v>241</v>
      </c>
      <c r="H109" s="24"/>
      <c r="I109" s="25"/>
      <c r="J109" s="24"/>
      <c r="K109" s="22"/>
      <c r="L109" s="25"/>
      <c r="M109" s="24"/>
      <c r="N109" s="22"/>
      <c r="O109" s="25"/>
      <c r="P109" s="24"/>
      <c r="Q109" s="22"/>
      <c r="R109" s="25"/>
      <c r="S109" s="24"/>
      <c r="T109" s="25"/>
      <c r="U109" s="22">
        <f t="shared" si="2"/>
        <v>0</v>
      </c>
      <c r="V109" s="22">
        <f>VLOOKUP(D109,'Foreseen schedule'!D39:F218,3,FALSE)</f>
        <v>0.02083333333</v>
      </c>
      <c r="W109" s="22">
        <f>'Foreseen schedule'!W119-U109</f>
        <v>0.02083333333</v>
      </c>
    </row>
    <row r="110">
      <c r="A110" s="4"/>
      <c r="C110" s="106" t="s">
        <v>630</v>
      </c>
      <c r="D110" s="5" t="s">
        <v>280</v>
      </c>
      <c r="E110" s="23" t="s">
        <v>643</v>
      </c>
      <c r="F110" s="23" t="s">
        <v>59</v>
      </c>
      <c r="G110" s="23" t="s">
        <v>241</v>
      </c>
      <c r="H110" s="24"/>
      <c r="I110" s="25"/>
      <c r="J110" s="24"/>
      <c r="K110" s="22"/>
      <c r="L110" s="25"/>
      <c r="M110" s="24"/>
      <c r="N110" s="22"/>
      <c r="O110" s="25"/>
      <c r="P110" s="24"/>
      <c r="Q110" s="22"/>
      <c r="R110" s="25"/>
      <c r="S110" s="24"/>
      <c r="T110" s="25"/>
      <c r="U110" s="22">
        <f t="shared" si="2"/>
        <v>0</v>
      </c>
      <c r="V110" s="22">
        <f>VLOOKUP(D110,'Foreseen schedule'!D40:F219,3,FALSE)</f>
        <v>0.02083333333</v>
      </c>
      <c r="W110" s="22">
        <f>'Foreseen schedule'!W120-U110</f>
        <v>0.02083333333</v>
      </c>
    </row>
    <row r="111">
      <c r="A111" s="4"/>
      <c r="C111" s="98" t="s">
        <v>23</v>
      </c>
      <c r="D111" s="5" t="s">
        <v>286</v>
      </c>
      <c r="E111" s="23" t="s">
        <v>287</v>
      </c>
      <c r="F111" s="23" t="s">
        <v>43</v>
      </c>
      <c r="G111" s="23" t="s">
        <v>288</v>
      </c>
      <c r="H111" s="24"/>
      <c r="I111" s="25"/>
      <c r="J111" s="65">
        <v>0.16666666666666666</v>
      </c>
      <c r="K111" s="22"/>
      <c r="L111" s="25"/>
      <c r="M111" s="24"/>
      <c r="N111" s="22"/>
      <c r="O111" s="25"/>
      <c r="P111" s="24"/>
      <c r="Q111" s="22"/>
      <c r="R111" s="25"/>
      <c r="S111" s="24"/>
      <c r="T111" s="25"/>
      <c r="U111" s="22">
        <f t="shared" si="2"/>
        <v>0.1666666667</v>
      </c>
      <c r="V111" s="22">
        <f>VLOOKUP(D111,'Foreseen schedule'!D41:F220,3,FALSE)</f>
        <v>0.04166666667</v>
      </c>
      <c r="W111" s="22">
        <f>'Foreseen schedule'!W123-U111</f>
        <v>-0.125</v>
      </c>
    </row>
    <row r="112">
      <c r="A112" s="4"/>
      <c r="C112" s="98" t="s">
        <v>23</v>
      </c>
      <c r="D112" s="5" t="s">
        <v>290</v>
      </c>
      <c r="E112" s="23" t="s">
        <v>644</v>
      </c>
      <c r="F112" s="23" t="s">
        <v>43</v>
      </c>
      <c r="G112" s="23" t="s">
        <v>241</v>
      </c>
      <c r="H112" s="24"/>
      <c r="I112" s="25"/>
      <c r="J112" s="65">
        <v>0.4166666666666667</v>
      </c>
      <c r="K112" s="105">
        <v>0.09375</v>
      </c>
      <c r="L112" s="25"/>
      <c r="M112" s="24"/>
      <c r="N112" s="22"/>
      <c r="O112" s="25"/>
      <c r="P112" s="24"/>
      <c r="Q112" s="22"/>
      <c r="R112" s="25"/>
      <c r="S112" s="24"/>
      <c r="T112" s="25"/>
      <c r="U112" s="22">
        <f t="shared" si="2"/>
        <v>0.5104166667</v>
      </c>
      <c r="V112" s="22">
        <f>VLOOKUP(D112,'Foreseen schedule'!D42:F221,3,FALSE)</f>
        <v>0.08333333333</v>
      </c>
      <c r="W112" s="22">
        <f>'Foreseen schedule'!W124-U112</f>
        <v>-0.4270833333</v>
      </c>
    </row>
    <row r="113">
      <c r="A113" s="4"/>
      <c r="C113" s="98" t="s">
        <v>23</v>
      </c>
      <c r="D113" s="5" t="s">
        <v>296</v>
      </c>
      <c r="E113" s="23" t="s">
        <v>645</v>
      </c>
      <c r="F113" s="23" t="s">
        <v>43</v>
      </c>
      <c r="G113" s="23" t="s">
        <v>241</v>
      </c>
      <c r="H113" s="24"/>
      <c r="I113" s="25"/>
      <c r="J113" s="24"/>
      <c r="K113" s="105">
        <v>0.08333333333333333</v>
      </c>
      <c r="L113" s="25"/>
      <c r="M113" s="24"/>
      <c r="N113" s="22"/>
      <c r="O113" s="25"/>
      <c r="P113" s="24"/>
      <c r="Q113" s="22"/>
      <c r="R113" s="25"/>
      <c r="S113" s="24"/>
      <c r="T113" s="25"/>
      <c r="U113" s="22">
        <f t="shared" si="2"/>
        <v>0.08333333333</v>
      </c>
      <c r="V113" s="22">
        <f>VLOOKUP(D113,'Foreseen schedule'!D43:F222,3,FALSE)</f>
        <v>0.08333333333</v>
      </c>
      <c r="W113" s="22">
        <f>'Foreseen schedule'!W127-U113</f>
        <v>0</v>
      </c>
    </row>
    <row r="114">
      <c r="A114" s="4"/>
      <c r="C114" s="98" t="s">
        <v>23</v>
      </c>
      <c r="D114" s="5" t="s">
        <v>300</v>
      </c>
      <c r="E114" s="23" t="s">
        <v>646</v>
      </c>
      <c r="F114" s="23" t="s">
        <v>43</v>
      </c>
      <c r="G114" s="23" t="s">
        <v>241</v>
      </c>
      <c r="H114" s="24"/>
      <c r="I114" s="25"/>
      <c r="J114" s="24"/>
      <c r="K114" s="105">
        <v>0.16666666666666666</v>
      </c>
      <c r="L114" s="25"/>
      <c r="M114" s="24"/>
      <c r="N114" s="22"/>
      <c r="O114" s="25"/>
      <c r="P114" s="24"/>
      <c r="Q114" s="22"/>
      <c r="R114" s="25"/>
      <c r="S114" s="24"/>
      <c r="T114" s="25"/>
      <c r="U114" s="22">
        <f t="shared" si="2"/>
        <v>0.1666666667</v>
      </c>
      <c r="V114" s="22">
        <f>VLOOKUP(D114,'Foreseen schedule'!D44:F223,3,FALSE)</f>
        <v>0.08333333333</v>
      </c>
      <c r="W114" s="22">
        <f>'Foreseen schedule'!W129-U114</f>
        <v>-0.08333333333</v>
      </c>
    </row>
    <row r="115">
      <c r="A115" s="4"/>
      <c r="C115" s="98" t="s">
        <v>23</v>
      </c>
      <c r="D115" s="5" t="s">
        <v>304</v>
      </c>
      <c r="E115" s="23" t="s">
        <v>647</v>
      </c>
      <c r="F115" s="23" t="s">
        <v>43</v>
      </c>
      <c r="G115" s="23" t="s">
        <v>241</v>
      </c>
      <c r="H115" s="24"/>
      <c r="I115" s="25"/>
      <c r="J115" s="24"/>
      <c r="K115" s="105">
        <v>0.16666666666666666</v>
      </c>
      <c r="L115" s="25"/>
      <c r="M115" s="24"/>
      <c r="N115" s="22"/>
      <c r="O115" s="25"/>
      <c r="P115" s="24"/>
      <c r="Q115" s="22"/>
      <c r="R115" s="25"/>
      <c r="S115" s="24"/>
      <c r="T115" s="25"/>
      <c r="U115" s="22">
        <f t="shared" si="2"/>
        <v>0.1666666667</v>
      </c>
      <c r="V115" s="22">
        <f>VLOOKUP(D115,'Foreseen schedule'!D45:F224,3,FALSE)</f>
        <v>0.08333333333</v>
      </c>
      <c r="W115" s="22">
        <f>'Foreseen schedule'!W131-U115</f>
        <v>-0.08333333333</v>
      </c>
    </row>
    <row r="116">
      <c r="A116" s="4"/>
      <c r="C116" s="98" t="s">
        <v>23</v>
      </c>
      <c r="D116" s="5" t="s">
        <v>648</v>
      </c>
      <c r="E116" s="5" t="s">
        <v>649</v>
      </c>
      <c r="F116" s="23"/>
      <c r="G116" s="23"/>
      <c r="H116" s="24"/>
      <c r="I116" s="25"/>
      <c r="J116" s="24"/>
      <c r="K116" s="105">
        <v>0.125</v>
      </c>
      <c r="L116" s="25"/>
      <c r="M116" s="24"/>
      <c r="N116" s="22"/>
      <c r="O116" s="25"/>
      <c r="P116" s="24"/>
      <c r="Q116" s="22"/>
      <c r="R116" s="25"/>
      <c r="S116" s="24"/>
      <c r="T116" s="25"/>
      <c r="U116" s="22">
        <f t="shared" si="2"/>
        <v>0.125</v>
      </c>
      <c r="V116" s="108">
        <v>0.0</v>
      </c>
      <c r="W116" s="22">
        <f>'Foreseen schedule'!W132-U116</f>
        <v>-0.04166666667</v>
      </c>
    </row>
    <row r="117">
      <c r="A117" s="4"/>
      <c r="C117" s="98" t="s">
        <v>23</v>
      </c>
      <c r="D117" s="5" t="s">
        <v>318</v>
      </c>
      <c r="E117" s="23" t="s">
        <v>650</v>
      </c>
      <c r="F117" s="23" t="s">
        <v>43</v>
      </c>
      <c r="G117" s="23" t="s">
        <v>320</v>
      </c>
      <c r="H117" s="24"/>
      <c r="I117" s="25"/>
      <c r="J117" s="24"/>
      <c r="K117" s="105">
        <v>0.08333333333333333</v>
      </c>
      <c r="L117" s="99">
        <v>0.08333333333333333</v>
      </c>
      <c r="M117" s="24"/>
      <c r="N117" s="22"/>
      <c r="O117" s="25"/>
      <c r="P117" s="24"/>
      <c r="Q117" s="22"/>
      <c r="R117" s="25"/>
      <c r="S117" s="24"/>
      <c r="T117" s="25"/>
      <c r="U117" s="22">
        <f t="shared" si="2"/>
        <v>0.1666666667</v>
      </c>
      <c r="V117" s="22">
        <f>VLOOKUP(D117,'Foreseen schedule'!D47:F226,3,FALSE)</f>
        <v>0.08333333333</v>
      </c>
      <c r="W117" s="22">
        <f>'Foreseen schedule'!W138-U117</f>
        <v>-0.08333333333</v>
      </c>
    </row>
    <row r="118">
      <c r="A118" s="4"/>
      <c r="C118" s="91" t="s">
        <v>23</v>
      </c>
      <c r="D118" s="5" t="s">
        <v>324</v>
      </c>
      <c r="E118" s="23" t="s">
        <v>651</v>
      </c>
      <c r="F118" s="23" t="s">
        <v>60</v>
      </c>
      <c r="G118" s="23" t="s">
        <v>323</v>
      </c>
      <c r="H118" s="24"/>
      <c r="I118" s="102">
        <v>0.0625</v>
      </c>
      <c r="J118" s="24"/>
      <c r="K118" s="22"/>
      <c r="L118" s="25"/>
      <c r="M118" s="24"/>
      <c r="N118" s="22"/>
      <c r="O118" s="25"/>
      <c r="P118" s="24"/>
      <c r="Q118" s="22"/>
      <c r="R118" s="25"/>
      <c r="S118" s="24"/>
      <c r="T118" s="25"/>
      <c r="U118" s="22">
        <f t="shared" si="2"/>
        <v>0.0625</v>
      </c>
      <c r="V118" s="22">
        <f>VLOOKUP(D118,'Foreseen schedule'!D48:F227,3,FALSE)</f>
        <v>0.08333333333</v>
      </c>
      <c r="W118" s="22">
        <f>'Foreseen schedule'!W139-U118</f>
        <v>0.02083333333</v>
      </c>
    </row>
    <row r="119">
      <c r="A119" s="4"/>
      <c r="C119" s="91" t="s">
        <v>23</v>
      </c>
      <c r="D119" s="5" t="s">
        <v>326</v>
      </c>
      <c r="E119" s="23" t="s">
        <v>325</v>
      </c>
      <c r="F119" s="23" t="s">
        <v>60</v>
      </c>
      <c r="G119" s="23" t="s">
        <v>323</v>
      </c>
      <c r="H119" s="24"/>
      <c r="I119" s="102">
        <v>0.041666666666666664</v>
      </c>
      <c r="J119" s="24"/>
      <c r="K119" s="22"/>
      <c r="L119" s="25"/>
      <c r="M119" s="24"/>
      <c r="N119" s="22"/>
      <c r="O119" s="25"/>
      <c r="P119" s="24"/>
      <c r="Q119" s="22"/>
      <c r="R119" s="25"/>
      <c r="S119" s="24"/>
      <c r="T119" s="25"/>
      <c r="U119" s="22">
        <f t="shared" si="2"/>
        <v>0.04166666667</v>
      </c>
      <c r="V119" s="22">
        <f>VLOOKUP(D119,'Foreseen schedule'!D49:F228,3,FALSE)</f>
        <v>0.08333333333</v>
      </c>
      <c r="W119" s="22">
        <f>'Foreseen schedule'!W140-U119</f>
        <v>0.04166666667</v>
      </c>
    </row>
    <row r="120">
      <c r="A120" s="4"/>
      <c r="C120" s="91" t="s">
        <v>23</v>
      </c>
      <c r="D120" s="5" t="s">
        <v>328</v>
      </c>
      <c r="E120" s="23" t="s">
        <v>327</v>
      </c>
      <c r="F120" s="23" t="s">
        <v>60</v>
      </c>
      <c r="G120" s="23" t="s">
        <v>323</v>
      </c>
      <c r="H120" s="24"/>
      <c r="I120" s="102">
        <v>0.041666666666666664</v>
      </c>
      <c r="J120" s="24"/>
      <c r="K120" s="22"/>
      <c r="L120" s="25"/>
      <c r="M120" s="24"/>
      <c r="N120" s="22"/>
      <c r="O120" s="25"/>
      <c r="P120" s="24"/>
      <c r="Q120" s="22"/>
      <c r="R120" s="25"/>
      <c r="S120" s="24"/>
      <c r="T120" s="25"/>
      <c r="U120" s="22">
        <f t="shared" si="2"/>
        <v>0.04166666667</v>
      </c>
      <c r="V120" s="22">
        <f>VLOOKUP(D120,'Foreseen schedule'!D50:F229,3,FALSE)</f>
        <v>0.125</v>
      </c>
      <c r="W120" s="22">
        <f>'Foreseen schedule'!W141-U120</f>
        <v>0.08333333333</v>
      </c>
    </row>
    <row r="121">
      <c r="A121" s="4"/>
      <c r="C121" s="98" t="s">
        <v>23</v>
      </c>
      <c r="D121" s="5" t="s">
        <v>355</v>
      </c>
      <c r="E121" s="23" t="s">
        <v>522</v>
      </c>
      <c r="F121" s="23" t="s">
        <v>60</v>
      </c>
      <c r="G121" s="23" t="s">
        <v>323</v>
      </c>
      <c r="H121" s="24"/>
      <c r="I121" s="25"/>
      <c r="J121" s="24"/>
      <c r="K121" s="22"/>
      <c r="L121" s="102">
        <v>0.125</v>
      </c>
      <c r="M121" s="24"/>
      <c r="N121" s="22"/>
      <c r="O121" s="25"/>
      <c r="P121" s="24"/>
      <c r="Q121" s="22"/>
      <c r="R121" s="25"/>
      <c r="S121" s="24"/>
      <c r="T121" s="25"/>
      <c r="U121" s="22">
        <f t="shared" si="2"/>
        <v>0.125</v>
      </c>
      <c r="V121" s="22">
        <f>VLOOKUP(D121,'Foreseen schedule'!D51:F230,3,FALSE)</f>
        <v>0.125</v>
      </c>
      <c r="W121" s="22">
        <f>'Foreseen schedule'!W144-U121</f>
        <v>0</v>
      </c>
    </row>
    <row r="122">
      <c r="A122" s="5"/>
      <c r="C122" s="103" t="s">
        <v>189</v>
      </c>
      <c r="D122" s="43" t="s">
        <v>332</v>
      </c>
      <c r="E122" s="43" t="s">
        <v>333</v>
      </c>
      <c r="F122" s="45"/>
      <c r="G122" s="45"/>
      <c r="H122" s="46"/>
      <c r="I122" s="47"/>
      <c r="J122" s="46"/>
      <c r="K122" s="44"/>
      <c r="L122" s="47"/>
      <c r="M122" s="46"/>
      <c r="N122" s="44"/>
      <c r="O122" s="47"/>
      <c r="P122" s="46"/>
      <c r="Q122" s="44"/>
      <c r="R122" s="47"/>
      <c r="S122" s="46"/>
      <c r="T122" s="47"/>
      <c r="U122" s="44"/>
      <c r="V122" s="44"/>
      <c r="W122" s="44"/>
    </row>
    <row r="123">
      <c r="C123" s="98" t="s">
        <v>23</v>
      </c>
      <c r="D123" s="5" t="s">
        <v>194</v>
      </c>
      <c r="E123" s="23" t="s">
        <v>195</v>
      </c>
      <c r="F123" s="23" t="s">
        <v>42</v>
      </c>
      <c r="G123" s="23" t="s">
        <v>43</v>
      </c>
      <c r="H123" s="24"/>
      <c r="I123" s="25"/>
      <c r="J123" s="92">
        <v>0.020833333333333332</v>
      </c>
      <c r="K123" s="37">
        <v>0.08333333333333333</v>
      </c>
      <c r="L123" s="93">
        <v>0.20833333333333334</v>
      </c>
      <c r="M123" s="92">
        <v>0.08333333333333333</v>
      </c>
      <c r="N123" s="22"/>
      <c r="O123" s="32">
        <v>0.125</v>
      </c>
      <c r="P123" s="24"/>
      <c r="Q123" s="22"/>
      <c r="R123" s="25"/>
      <c r="S123" s="24"/>
      <c r="T123" s="25"/>
      <c r="U123" s="22">
        <f t="shared" ref="U123:U183" si="3">SUM(H123:T123)</f>
        <v>0.5208333333</v>
      </c>
      <c r="V123" s="22">
        <f>VLOOKUP(D123,'Foreseen schedule'!D54:F233,3,FALSE)</f>
        <v>0.2083333333</v>
      </c>
      <c r="W123" s="22">
        <f>'Foreseen schedule'!W79-U123</f>
        <v>-0.3125</v>
      </c>
    </row>
    <row r="124">
      <c r="A124" s="4"/>
      <c r="C124" s="98" t="s">
        <v>23</v>
      </c>
      <c r="D124" s="5" t="s">
        <v>196</v>
      </c>
      <c r="E124" s="23" t="s">
        <v>652</v>
      </c>
      <c r="F124" s="23" t="s">
        <v>198</v>
      </c>
      <c r="H124" s="24"/>
      <c r="I124" s="25"/>
      <c r="J124" s="24"/>
      <c r="L124" s="22"/>
      <c r="M124" s="104">
        <v>0.010416666666666666</v>
      </c>
      <c r="N124" s="22"/>
      <c r="O124" s="25"/>
      <c r="P124" s="24"/>
      <c r="Q124" s="22"/>
      <c r="R124" s="25"/>
      <c r="S124" s="24"/>
      <c r="T124" s="25"/>
      <c r="U124" s="22">
        <f t="shared" si="3"/>
        <v>0.01041666667</v>
      </c>
      <c r="V124" s="22">
        <f>VLOOKUP(D124,'Foreseen schedule'!D55:F234,3,FALSE)</f>
        <v>0.125</v>
      </c>
      <c r="W124" s="22">
        <f>'Foreseen schedule'!W80-U124</f>
        <v>0.1145833333</v>
      </c>
    </row>
    <row r="125">
      <c r="A125" s="4"/>
      <c r="C125" s="98" t="s">
        <v>23</v>
      </c>
      <c r="D125" s="5" t="s">
        <v>199</v>
      </c>
      <c r="E125" s="23" t="s">
        <v>200</v>
      </c>
      <c r="F125" s="23" t="s">
        <v>42</v>
      </c>
      <c r="G125" s="23" t="s">
        <v>43</v>
      </c>
      <c r="H125" s="24"/>
      <c r="I125" s="25"/>
      <c r="J125" s="74"/>
      <c r="K125" s="22"/>
      <c r="L125" s="93">
        <v>0.08333333333333333</v>
      </c>
      <c r="M125" s="92">
        <v>0.20833333333333334</v>
      </c>
      <c r="N125" s="22"/>
      <c r="O125" s="25"/>
      <c r="P125" s="24"/>
      <c r="Q125" s="22"/>
      <c r="R125" s="25"/>
      <c r="S125" s="24"/>
      <c r="T125" s="25"/>
      <c r="U125" s="22">
        <f t="shared" si="3"/>
        <v>0.2916666667</v>
      </c>
      <c r="V125" s="22">
        <f>VLOOKUP(D125,'Foreseen schedule'!D56:F235,3,FALSE)</f>
        <v>0.2083333333</v>
      </c>
      <c r="W125" s="22">
        <f>'Foreseen schedule'!W81-U125</f>
        <v>-0.08333333333</v>
      </c>
    </row>
    <row r="126">
      <c r="A126" s="4"/>
      <c r="C126" s="98" t="s">
        <v>23</v>
      </c>
      <c r="D126" s="5" t="s">
        <v>229</v>
      </c>
      <c r="E126" s="23" t="s">
        <v>230</v>
      </c>
      <c r="F126" s="23" t="s">
        <v>59</v>
      </c>
      <c r="G126" s="23" t="s">
        <v>60</v>
      </c>
      <c r="H126" s="24"/>
      <c r="I126" s="25"/>
      <c r="J126" s="24"/>
      <c r="K126" s="22"/>
      <c r="L126" s="25"/>
      <c r="M126" s="109">
        <v>0.375</v>
      </c>
      <c r="N126" s="110">
        <v>0.8333333333333334</v>
      </c>
      <c r="O126" s="25"/>
      <c r="P126" s="24"/>
      <c r="Q126" s="22"/>
      <c r="R126" s="25"/>
      <c r="S126" s="24"/>
      <c r="T126" s="25"/>
      <c r="U126" s="22">
        <f t="shared" si="3"/>
        <v>1.208333333</v>
      </c>
      <c r="V126" s="22">
        <f>VLOOKUP(D126,'Foreseen schedule'!D57:F236,3,FALSE)</f>
        <v>0.04166666667</v>
      </c>
      <c r="W126" s="22">
        <f>'Foreseen schedule'!W96-U126</f>
        <v>-1.166666667</v>
      </c>
    </row>
    <row r="127">
      <c r="A127" s="4"/>
      <c r="C127" s="98" t="s">
        <v>23</v>
      </c>
      <c r="D127" s="5" t="s">
        <v>234</v>
      </c>
      <c r="E127" s="23" t="s">
        <v>653</v>
      </c>
      <c r="F127" s="23" t="s">
        <v>236</v>
      </c>
      <c r="H127" s="24"/>
      <c r="I127" s="25"/>
      <c r="J127" s="24"/>
      <c r="K127" s="22"/>
      <c r="L127" s="25"/>
      <c r="M127" s="104">
        <v>0.041666666666666664</v>
      </c>
      <c r="N127" s="111">
        <v>0.25</v>
      </c>
      <c r="O127" s="25"/>
      <c r="P127" s="24"/>
      <c r="Q127" s="22"/>
      <c r="R127" s="25"/>
      <c r="S127" s="24"/>
      <c r="T127" s="25"/>
      <c r="U127" s="22">
        <f t="shared" si="3"/>
        <v>0.2916666667</v>
      </c>
      <c r="V127" s="22">
        <f>VLOOKUP(D127,'Foreseen schedule'!D58:F237,3,FALSE)</f>
        <v>0.04166666667</v>
      </c>
      <c r="W127" s="22">
        <f>'Foreseen schedule'!W98-U127</f>
        <v>-0.25</v>
      </c>
    </row>
    <row r="128">
      <c r="A128" s="4"/>
      <c r="C128" s="98" t="s">
        <v>23</v>
      </c>
      <c r="D128" s="5" t="s">
        <v>250</v>
      </c>
      <c r="E128" s="23" t="s">
        <v>654</v>
      </c>
      <c r="F128" s="23" t="s">
        <v>241</v>
      </c>
      <c r="G128" s="23" t="s">
        <v>43</v>
      </c>
      <c r="H128" s="24"/>
      <c r="I128" s="25"/>
      <c r="J128" s="24"/>
      <c r="K128" s="22"/>
      <c r="L128" s="25"/>
      <c r="M128" s="65">
        <v>0.125</v>
      </c>
      <c r="N128" s="22"/>
      <c r="O128" s="25"/>
      <c r="P128" s="24"/>
      <c r="Q128" s="22"/>
      <c r="R128" s="25"/>
      <c r="S128" s="24"/>
      <c r="T128" s="25"/>
      <c r="U128" s="22">
        <f t="shared" si="3"/>
        <v>0.125</v>
      </c>
      <c r="V128" s="22">
        <f>VLOOKUP(D128,'Foreseen schedule'!D59:F238,3,FALSE)</f>
        <v>0.08333333333</v>
      </c>
      <c r="W128" s="22">
        <f>'Foreseen schedule'!W105-U128</f>
        <v>-0.04166666667</v>
      </c>
    </row>
    <row r="129">
      <c r="A129" s="4"/>
      <c r="C129" s="98" t="s">
        <v>23</v>
      </c>
      <c r="D129" s="5" t="s">
        <v>268</v>
      </c>
      <c r="E129" s="48" t="s">
        <v>655</v>
      </c>
      <c r="F129" s="23" t="s">
        <v>59</v>
      </c>
      <c r="G129" s="23" t="s">
        <v>241</v>
      </c>
      <c r="H129" s="24"/>
      <c r="I129" s="25"/>
      <c r="J129" s="24"/>
      <c r="K129" s="23"/>
      <c r="L129" s="25"/>
      <c r="M129" s="65">
        <v>0.041666666666666664</v>
      </c>
      <c r="N129" s="22"/>
      <c r="O129" s="25"/>
      <c r="P129" s="24"/>
      <c r="Q129" s="22"/>
      <c r="R129" s="25"/>
      <c r="S129" s="24"/>
      <c r="T129" s="25"/>
      <c r="U129" s="22">
        <f t="shared" si="3"/>
        <v>0.04166666667</v>
      </c>
      <c r="V129" s="22">
        <f>VLOOKUP(D129,'Foreseen schedule'!D60:F239,3,FALSE)</f>
        <v>0.02083333333</v>
      </c>
      <c r="W129" s="22">
        <f>'Foreseen schedule'!W114-U129</f>
        <v>-0.02083333333</v>
      </c>
    </row>
    <row r="130">
      <c r="A130" s="4"/>
      <c r="C130" s="98" t="s">
        <v>23</v>
      </c>
      <c r="D130" s="5" t="s">
        <v>276</v>
      </c>
      <c r="E130" s="23" t="s">
        <v>656</v>
      </c>
      <c r="F130" s="23" t="s">
        <v>59</v>
      </c>
      <c r="G130" s="23" t="s">
        <v>241</v>
      </c>
      <c r="H130" s="24"/>
      <c r="I130" s="25"/>
      <c r="J130" s="24"/>
      <c r="K130" s="22"/>
      <c r="L130" s="25"/>
      <c r="M130" s="65">
        <v>0.020833333333333332</v>
      </c>
      <c r="N130" s="22"/>
      <c r="O130" s="25"/>
      <c r="P130" s="24"/>
      <c r="Q130" s="22"/>
      <c r="R130" s="25"/>
      <c r="S130" s="24"/>
      <c r="T130" s="25"/>
      <c r="U130" s="22">
        <f t="shared" si="3"/>
        <v>0.02083333333</v>
      </c>
      <c r="V130" s="22">
        <f>VLOOKUP(D130,'Foreseen schedule'!D61:F240,3,FALSE)</f>
        <v>0.02083333333</v>
      </c>
      <c r="W130" s="22">
        <f>'Foreseen schedule'!W118-U130</f>
        <v>0</v>
      </c>
    </row>
    <row r="131">
      <c r="A131" s="4"/>
      <c r="C131" s="98" t="s">
        <v>23</v>
      </c>
      <c r="D131" s="5" t="s">
        <v>282</v>
      </c>
      <c r="E131" s="23" t="s">
        <v>657</v>
      </c>
      <c r="F131" s="23" t="s">
        <v>59</v>
      </c>
      <c r="G131" s="23" t="s">
        <v>241</v>
      </c>
      <c r="H131" s="24"/>
      <c r="I131" s="25"/>
      <c r="J131" s="24"/>
      <c r="K131" s="21"/>
      <c r="L131" s="25"/>
      <c r="M131" s="24"/>
      <c r="N131" s="107">
        <v>0.041666666666666664</v>
      </c>
      <c r="O131" s="25"/>
      <c r="P131" s="24"/>
      <c r="Q131" s="22"/>
      <c r="R131" s="25"/>
      <c r="S131" s="24"/>
      <c r="T131" s="25"/>
      <c r="U131" s="22">
        <f t="shared" si="3"/>
        <v>0.04166666667</v>
      </c>
      <c r="V131" s="22">
        <f>VLOOKUP(D131,'Foreseen schedule'!D62:F241,3,FALSE)</f>
        <v>0.02083333333</v>
      </c>
      <c r="W131" s="22">
        <f>'Foreseen schedule'!W121-U131</f>
        <v>-0.02083333333</v>
      </c>
    </row>
    <row r="132">
      <c r="A132" s="4"/>
      <c r="C132" s="98" t="s">
        <v>23</v>
      </c>
      <c r="D132" s="5" t="s">
        <v>284</v>
      </c>
      <c r="E132" s="23" t="s">
        <v>658</v>
      </c>
      <c r="F132" s="23" t="s">
        <v>59</v>
      </c>
      <c r="G132" s="23" t="s">
        <v>241</v>
      </c>
      <c r="H132" s="24"/>
      <c r="I132" s="25"/>
      <c r="J132" s="24"/>
      <c r="K132" s="22"/>
      <c r="L132" s="25"/>
      <c r="M132" s="24"/>
      <c r="N132" s="107">
        <v>0.05555555555555555</v>
      </c>
      <c r="O132" s="25"/>
      <c r="P132" s="24"/>
      <c r="Q132" s="22"/>
      <c r="R132" s="25"/>
      <c r="S132" s="24"/>
      <c r="T132" s="25"/>
      <c r="U132" s="22">
        <f t="shared" si="3"/>
        <v>0.05555555556</v>
      </c>
      <c r="V132" s="22">
        <f>VLOOKUP(D132,'Foreseen schedule'!D63:F242,3,FALSE)</f>
        <v>0.02083333333</v>
      </c>
      <c r="W132" s="22">
        <f>'Foreseen schedule'!W122-U132</f>
        <v>-0.03472222222</v>
      </c>
    </row>
    <row r="133">
      <c r="A133" s="4"/>
      <c r="C133" s="98" t="s">
        <v>23</v>
      </c>
      <c r="D133" s="5" t="s">
        <v>292</v>
      </c>
      <c r="E133" s="23" t="s">
        <v>659</v>
      </c>
      <c r="F133" s="23" t="s">
        <v>43</v>
      </c>
      <c r="G133" s="23" t="s">
        <v>241</v>
      </c>
      <c r="H133" s="24"/>
      <c r="I133" s="25"/>
      <c r="J133" s="24"/>
      <c r="L133" s="25"/>
      <c r="M133" s="65">
        <v>0.08333333333333333</v>
      </c>
      <c r="N133" s="22"/>
      <c r="O133" s="25"/>
      <c r="P133" s="24"/>
      <c r="Q133" s="22"/>
      <c r="R133" s="25"/>
      <c r="S133" s="24"/>
      <c r="T133" s="25"/>
      <c r="U133" s="22">
        <f t="shared" si="3"/>
        <v>0.08333333333</v>
      </c>
      <c r="V133" s="22">
        <f>VLOOKUP(D133,'Foreseen schedule'!D64:F243,3,FALSE)</f>
        <v>0.08333333333</v>
      </c>
      <c r="W133" s="22">
        <f>'Foreseen schedule'!W125-U133</f>
        <v>0</v>
      </c>
    </row>
    <row r="134">
      <c r="A134" s="4"/>
      <c r="C134" s="98" t="s">
        <v>23</v>
      </c>
      <c r="D134" s="5" t="s">
        <v>294</v>
      </c>
      <c r="E134" s="23" t="s">
        <v>660</v>
      </c>
      <c r="F134" s="23" t="s">
        <v>43</v>
      </c>
      <c r="G134" s="23" t="s">
        <v>241</v>
      </c>
      <c r="H134" s="24"/>
      <c r="I134" s="25"/>
      <c r="J134" s="24"/>
      <c r="K134" s="22"/>
      <c r="L134" s="99">
        <v>0.041666666666666664</v>
      </c>
      <c r="M134" s="65">
        <v>0.14583333333333334</v>
      </c>
      <c r="N134" s="22"/>
      <c r="O134" s="25"/>
      <c r="P134" s="24"/>
      <c r="Q134" s="22"/>
      <c r="R134" s="25"/>
      <c r="S134" s="24"/>
      <c r="T134" s="25"/>
      <c r="U134" s="22">
        <f t="shared" si="3"/>
        <v>0.1875</v>
      </c>
      <c r="V134" s="22">
        <f>VLOOKUP(D134,'Foreseen schedule'!D65:F244,3,FALSE)</f>
        <v>0.08333333333</v>
      </c>
      <c r="W134" s="22">
        <f>'Foreseen schedule'!W126-U134</f>
        <v>-0.1041666667</v>
      </c>
    </row>
    <row r="135">
      <c r="A135" s="4"/>
      <c r="C135" s="98" t="s">
        <v>630</v>
      </c>
      <c r="D135" s="5" t="s">
        <v>298</v>
      </c>
      <c r="E135" s="23" t="s">
        <v>661</v>
      </c>
      <c r="F135" s="23" t="s">
        <v>43</v>
      </c>
      <c r="G135" s="23" t="s">
        <v>241</v>
      </c>
      <c r="H135" s="24"/>
      <c r="I135" s="25"/>
      <c r="J135" s="24"/>
      <c r="K135" s="105">
        <v>0.16666666666666666</v>
      </c>
      <c r="L135" s="99">
        <v>0.08333333333333333</v>
      </c>
      <c r="M135" s="24"/>
      <c r="N135" s="22"/>
      <c r="O135" s="25"/>
      <c r="P135" s="24"/>
      <c r="Q135" s="22"/>
      <c r="R135" s="25"/>
      <c r="S135" s="24"/>
      <c r="T135" s="25"/>
      <c r="U135" s="22">
        <f t="shared" si="3"/>
        <v>0.25</v>
      </c>
      <c r="V135" s="22">
        <f>VLOOKUP(D135,'Foreseen schedule'!D66:F245,3,FALSE)</f>
        <v>0.08333333333</v>
      </c>
      <c r="W135" s="22">
        <f>'Foreseen schedule'!W128-U135</f>
        <v>-0.1666666667</v>
      </c>
    </row>
    <row r="136">
      <c r="A136" s="4"/>
      <c r="C136" s="98" t="s">
        <v>23</v>
      </c>
      <c r="D136" s="5" t="s">
        <v>302</v>
      </c>
      <c r="E136" s="23" t="s">
        <v>662</v>
      </c>
      <c r="F136" s="23" t="s">
        <v>43</v>
      </c>
      <c r="G136" s="23" t="s">
        <v>241</v>
      </c>
      <c r="H136" s="24"/>
      <c r="I136" s="25"/>
      <c r="J136" s="24"/>
      <c r="K136" s="22"/>
      <c r="L136" s="25"/>
      <c r="M136" s="24"/>
      <c r="N136" s="105">
        <v>0.027777777777777776</v>
      </c>
      <c r="O136" s="25"/>
      <c r="P136" s="24"/>
      <c r="Q136" s="22"/>
      <c r="R136" s="25"/>
      <c r="S136" s="24"/>
      <c r="T136" s="25"/>
      <c r="U136" s="22">
        <f t="shared" si="3"/>
        <v>0.02777777778</v>
      </c>
      <c r="V136" s="22">
        <f>VLOOKUP(D136,'Foreseen schedule'!D67:F246,3,FALSE)</f>
        <v>0.08333333333</v>
      </c>
      <c r="W136" s="22">
        <f>'Foreseen schedule'!W130-U136</f>
        <v>0.05555555556</v>
      </c>
    </row>
    <row r="137">
      <c r="A137" s="4"/>
      <c r="C137" s="98" t="s">
        <v>23</v>
      </c>
      <c r="D137" s="5" t="s">
        <v>306</v>
      </c>
      <c r="E137" s="23" t="s">
        <v>663</v>
      </c>
      <c r="F137" s="23" t="s">
        <v>42</v>
      </c>
      <c r="G137" s="23" t="s">
        <v>241</v>
      </c>
      <c r="H137" s="24"/>
      <c r="I137" s="25"/>
      <c r="J137" s="24"/>
      <c r="K137" s="105">
        <v>0.08333333333333333</v>
      </c>
      <c r="L137" s="99">
        <v>0.041666666666666664</v>
      </c>
      <c r="M137" s="65">
        <v>0.16666666666666666</v>
      </c>
      <c r="N137" s="105">
        <v>0.3333333333333333</v>
      </c>
      <c r="O137" s="25"/>
      <c r="P137" s="24"/>
      <c r="Q137" s="22"/>
      <c r="R137" s="25"/>
      <c r="S137" s="24"/>
      <c r="T137" s="25"/>
      <c r="U137" s="22">
        <f t="shared" si="3"/>
        <v>0.625</v>
      </c>
      <c r="V137" s="22">
        <f>VLOOKUP(D137,'Foreseen schedule'!D68:F247,3,FALSE)</f>
        <v>0.08333333333</v>
      </c>
      <c r="W137" s="22">
        <f>'Foreseen schedule'!W132-U137</f>
        <v>-0.5416666667</v>
      </c>
    </row>
    <row r="138">
      <c r="A138" s="4"/>
      <c r="C138" s="98" t="s">
        <v>23</v>
      </c>
      <c r="D138" s="5" t="s">
        <v>664</v>
      </c>
      <c r="E138" s="23" t="s">
        <v>665</v>
      </c>
      <c r="F138" s="23"/>
      <c r="G138" s="23"/>
      <c r="H138" s="24"/>
      <c r="I138" s="25"/>
      <c r="J138" s="24"/>
      <c r="K138" s="22"/>
      <c r="L138" s="25"/>
      <c r="M138" s="24"/>
      <c r="N138" s="105">
        <v>0.4166666666666667</v>
      </c>
      <c r="O138" s="25"/>
      <c r="P138" s="24"/>
      <c r="Q138" s="22"/>
      <c r="R138" s="25"/>
      <c r="S138" s="24"/>
      <c r="T138" s="25"/>
      <c r="U138" s="22">
        <f t="shared" si="3"/>
        <v>0.4166666667</v>
      </c>
    </row>
    <row r="139">
      <c r="A139" s="4"/>
      <c r="C139" s="98" t="s">
        <v>23</v>
      </c>
      <c r="D139" s="5" t="s">
        <v>308</v>
      </c>
      <c r="E139" s="23" t="s">
        <v>666</v>
      </c>
      <c r="F139" s="23" t="s">
        <v>42</v>
      </c>
      <c r="G139" s="23" t="s">
        <v>60</v>
      </c>
      <c r="H139" s="24"/>
      <c r="I139" s="25"/>
      <c r="J139" s="24"/>
      <c r="K139" s="22"/>
      <c r="L139" s="25"/>
      <c r="M139" s="24"/>
      <c r="N139" s="105">
        <v>0.375</v>
      </c>
      <c r="O139" s="25"/>
      <c r="P139" s="24"/>
      <c r="Q139" s="22"/>
      <c r="R139" s="25"/>
      <c r="S139" s="24"/>
      <c r="T139" s="25"/>
      <c r="U139" s="22">
        <f t="shared" si="3"/>
        <v>0.375</v>
      </c>
      <c r="V139" s="22">
        <f>VLOOKUP(D139,'Foreseen schedule'!D69:F248,3,FALSE)</f>
        <v>0.3333333333</v>
      </c>
      <c r="W139" s="22">
        <f>'Foreseen schedule'!W133-U139</f>
        <v>-0.04166666667</v>
      </c>
    </row>
    <row r="140">
      <c r="A140" s="4"/>
      <c r="C140" s="98" t="s">
        <v>23</v>
      </c>
      <c r="D140" s="5" t="s">
        <v>310</v>
      </c>
      <c r="E140" s="23" t="s">
        <v>667</v>
      </c>
      <c r="G140" s="23" t="s">
        <v>60</v>
      </c>
      <c r="H140" s="24"/>
      <c r="I140" s="25"/>
      <c r="J140" s="24"/>
      <c r="K140" s="105">
        <v>0.09375</v>
      </c>
      <c r="L140" s="99">
        <v>0.125</v>
      </c>
      <c r="M140" s="24"/>
      <c r="N140" s="22"/>
      <c r="O140" s="99">
        <v>0.22916666666666666</v>
      </c>
      <c r="P140" s="24"/>
      <c r="Q140" s="22"/>
      <c r="R140" s="25"/>
      <c r="S140" s="24"/>
      <c r="T140" s="25"/>
      <c r="U140" s="22">
        <f t="shared" si="3"/>
        <v>0.4479166667</v>
      </c>
      <c r="V140" s="22">
        <f>VLOOKUP(D140,'Foreseen schedule'!D70:F249,3,FALSE)</f>
        <v>0.3333333333</v>
      </c>
      <c r="W140" s="22">
        <f>'Foreseen schedule'!W134-U140</f>
        <v>-0.1145833333</v>
      </c>
    </row>
    <row r="141">
      <c r="A141" s="4"/>
      <c r="C141" s="98" t="s">
        <v>630</v>
      </c>
      <c r="D141" s="5" t="s">
        <v>312</v>
      </c>
      <c r="E141" s="23" t="s">
        <v>668</v>
      </c>
      <c r="F141" s="23" t="s">
        <v>42</v>
      </c>
      <c r="G141" s="23" t="s">
        <v>60</v>
      </c>
      <c r="H141" s="24"/>
      <c r="I141" s="25"/>
      <c r="J141" s="24"/>
      <c r="K141" s="22"/>
      <c r="L141" s="25"/>
      <c r="M141" s="24"/>
      <c r="N141" s="22"/>
      <c r="O141" s="25"/>
      <c r="P141" s="24"/>
      <c r="Q141" s="22"/>
      <c r="R141" s="25"/>
      <c r="S141" s="24"/>
      <c r="T141" s="25"/>
      <c r="U141" s="22">
        <f t="shared" si="3"/>
        <v>0</v>
      </c>
      <c r="V141" s="22">
        <f>VLOOKUP(D141,'Foreseen schedule'!D71:F250,3,FALSE)</f>
        <v>0.3333333333</v>
      </c>
      <c r="W141" s="22">
        <f>'Foreseen schedule'!W135-U141</f>
        <v>0.3333333333</v>
      </c>
    </row>
    <row r="142">
      <c r="A142" s="4"/>
      <c r="C142" s="98" t="s">
        <v>23</v>
      </c>
      <c r="D142" s="5" t="s">
        <v>314</v>
      </c>
      <c r="E142" s="23" t="s">
        <v>669</v>
      </c>
      <c r="F142" s="23" t="s">
        <v>42</v>
      </c>
      <c r="G142" s="23" t="s">
        <v>60</v>
      </c>
      <c r="H142" s="24"/>
      <c r="I142" s="25"/>
      <c r="J142" s="24"/>
      <c r="K142" s="22"/>
      <c r="L142" s="25"/>
      <c r="M142" s="65">
        <v>0.10416666666666667</v>
      </c>
      <c r="N142" s="22"/>
      <c r="O142" s="25"/>
      <c r="P142" s="24"/>
      <c r="Q142" s="22"/>
      <c r="R142" s="25"/>
      <c r="S142" s="24"/>
      <c r="T142" s="25"/>
      <c r="U142" s="22">
        <f t="shared" si="3"/>
        <v>0.1041666667</v>
      </c>
      <c r="V142" s="22">
        <f>VLOOKUP(D142,'Foreseen schedule'!D72:F251,3,FALSE)</f>
        <v>0.3333333333</v>
      </c>
      <c r="W142" s="22">
        <f>'Foreseen schedule'!W136-U142</f>
        <v>0.2291666667</v>
      </c>
    </row>
    <row r="143">
      <c r="A143" s="4"/>
      <c r="C143" s="98" t="s">
        <v>23</v>
      </c>
      <c r="D143" s="5" t="s">
        <v>316</v>
      </c>
      <c r="E143" s="23" t="s">
        <v>670</v>
      </c>
      <c r="F143" s="23" t="s">
        <v>42</v>
      </c>
      <c r="G143" s="23" t="s">
        <v>60</v>
      </c>
      <c r="H143" s="24"/>
      <c r="I143" s="25"/>
      <c r="J143" s="24"/>
      <c r="K143" s="105">
        <v>0.08333333333333333</v>
      </c>
      <c r="L143" s="99">
        <v>0.0</v>
      </c>
      <c r="M143" s="65">
        <v>0.125</v>
      </c>
      <c r="N143" s="105">
        <v>0.08333333333333333</v>
      </c>
      <c r="O143" s="25"/>
      <c r="P143" s="24"/>
      <c r="Q143" s="22"/>
      <c r="R143" s="25"/>
      <c r="S143" s="24"/>
      <c r="T143" s="25"/>
      <c r="U143" s="22">
        <f t="shared" si="3"/>
        <v>0.2916666667</v>
      </c>
      <c r="V143" s="22">
        <f>VLOOKUP(D143,'Foreseen schedule'!D73:F252,3,FALSE)</f>
        <v>0.3333333333</v>
      </c>
      <c r="W143" s="22">
        <f>'Foreseen schedule'!W137-U143</f>
        <v>0.04166666667</v>
      </c>
    </row>
    <row r="144">
      <c r="A144" s="4"/>
      <c r="C144" s="98" t="s">
        <v>23</v>
      </c>
      <c r="D144" s="5" t="s">
        <v>671</v>
      </c>
      <c r="E144" s="5" t="s">
        <v>672</v>
      </c>
      <c r="F144" s="23"/>
      <c r="G144" s="23"/>
      <c r="H144" s="24"/>
      <c r="I144" s="25"/>
      <c r="J144" s="24"/>
      <c r="K144" s="22"/>
      <c r="L144" s="25"/>
      <c r="M144" s="65">
        <v>0.2916666666666667</v>
      </c>
      <c r="N144" s="105">
        <v>0.4583333333333333</v>
      </c>
      <c r="O144" s="99">
        <v>0.125</v>
      </c>
      <c r="P144" s="24"/>
      <c r="Q144" s="22"/>
      <c r="R144" s="25"/>
      <c r="S144" s="24"/>
      <c r="T144" s="25"/>
      <c r="U144" s="22">
        <f t="shared" si="3"/>
        <v>0.875</v>
      </c>
      <c r="V144" s="21">
        <v>0.0</v>
      </c>
      <c r="W144" s="22">
        <f>'Foreseen schedule'!W138-U144</f>
        <v>-0.7916666667</v>
      </c>
    </row>
    <row r="145">
      <c r="A145" s="4"/>
      <c r="C145" s="98" t="s">
        <v>23</v>
      </c>
      <c r="D145" s="5" t="s">
        <v>330</v>
      </c>
      <c r="E145" s="23" t="s">
        <v>329</v>
      </c>
      <c r="F145" s="23" t="s">
        <v>60</v>
      </c>
      <c r="G145" s="23" t="s">
        <v>323</v>
      </c>
      <c r="H145" s="24"/>
      <c r="I145" s="25"/>
      <c r="J145" s="24"/>
      <c r="K145" s="22"/>
      <c r="L145" s="25"/>
      <c r="M145" s="24"/>
      <c r="N145" s="22"/>
      <c r="O145" s="102">
        <v>0.22916666666666666</v>
      </c>
      <c r="P145" s="24"/>
      <c r="Q145" s="22"/>
      <c r="R145" s="25"/>
      <c r="S145" s="24"/>
      <c r="T145" s="25"/>
      <c r="U145" s="22">
        <f t="shared" si="3"/>
        <v>0.2291666667</v>
      </c>
      <c r="V145" s="22">
        <f>VLOOKUP(D145,'Foreseen schedule'!D75:F254,3,FALSE)</f>
        <v>0.08333333333</v>
      </c>
      <c r="W145" s="22">
        <f>'Foreseen schedule'!W142-U145</f>
        <v>-0.1458333333</v>
      </c>
    </row>
    <row r="146">
      <c r="A146" s="4"/>
      <c r="C146" s="98" t="s">
        <v>23</v>
      </c>
      <c r="D146" s="5" t="s">
        <v>353</v>
      </c>
      <c r="E146" s="23" t="s">
        <v>331</v>
      </c>
      <c r="F146" s="23" t="s">
        <v>60</v>
      </c>
      <c r="G146" s="23" t="s">
        <v>323</v>
      </c>
      <c r="H146" s="24"/>
      <c r="I146" s="25"/>
      <c r="J146" s="24"/>
      <c r="K146" s="22"/>
      <c r="L146" s="25"/>
      <c r="M146" s="24"/>
      <c r="N146" s="22"/>
      <c r="O146" s="102">
        <v>0.10416666666666667</v>
      </c>
      <c r="P146" s="24"/>
      <c r="Q146" s="22"/>
      <c r="R146" s="25"/>
      <c r="S146" s="24"/>
      <c r="T146" s="25"/>
      <c r="U146" s="22">
        <f t="shared" si="3"/>
        <v>0.1041666667</v>
      </c>
      <c r="V146" s="22">
        <f>VLOOKUP(D146,'Foreseen schedule'!D76:F255,3,FALSE)</f>
        <v>0.08333333333</v>
      </c>
      <c r="W146" s="22">
        <f>'Foreseen schedule'!W143-U146</f>
        <v>-0.02083333333</v>
      </c>
    </row>
    <row r="147">
      <c r="A147" s="4"/>
      <c r="C147" s="91" t="s">
        <v>23</v>
      </c>
      <c r="D147" s="5" t="s">
        <v>335</v>
      </c>
      <c r="E147" s="23" t="s">
        <v>673</v>
      </c>
      <c r="F147" s="23" t="s">
        <v>43</v>
      </c>
      <c r="G147" s="23" t="s">
        <v>241</v>
      </c>
      <c r="H147" s="24"/>
      <c r="I147" s="25"/>
      <c r="J147" s="24"/>
      <c r="K147" s="105">
        <v>0.1875</v>
      </c>
      <c r="L147" s="25"/>
      <c r="M147" s="24"/>
      <c r="N147" s="22"/>
      <c r="O147" s="25"/>
      <c r="P147" s="24"/>
      <c r="Q147" s="22"/>
      <c r="R147" s="25"/>
      <c r="S147" s="24"/>
      <c r="T147" s="25"/>
      <c r="U147" s="22">
        <f t="shared" si="3"/>
        <v>0.1875</v>
      </c>
      <c r="V147" s="22">
        <f>VLOOKUP(D147,'Foreseen schedule'!D77:F256,3,FALSE)</f>
        <v>0.08333333333</v>
      </c>
      <c r="W147" s="22">
        <f>'Foreseen schedule'!W146-U147</f>
        <v>-0.1041666667</v>
      </c>
    </row>
    <row r="148">
      <c r="A148" s="4"/>
      <c r="C148" s="98" t="s">
        <v>23</v>
      </c>
      <c r="D148" s="5" t="s">
        <v>337</v>
      </c>
      <c r="E148" s="23" t="s">
        <v>674</v>
      </c>
      <c r="F148" s="23" t="s">
        <v>43</v>
      </c>
      <c r="G148" s="23" t="s">
        <v>241</v>
      </c>
      <c r="H148" s="24"/>
      <c r="I148" s="25"/>
      <c r="J148" s="24"/>
      <c r="K148" s="22"/>
      <c r="L148" s="25"/>
      <c r="M148" s="65">
        <v>0.08333333333333333</v>
      </c>
      <c r="N148" s="105">
        <v>0.041666666666666664</v>
      </c>
      <c r="O148" s="25"/>
      <c r="P148" s="24"/>
      <c r="Q148" s="22"/>
      <c r="R148" s="25"/>
      <c r="S148" s="24"/>
      <c r="T148" s="25"/>
      <c r="U148" s="22">
        <f t="shared" si="3"/>
        <v>0.125</v>
      </c>
      <c r="V148" s="22">
        <f>VLOOKUP(D148,'Foreseen schedule'!D77:F257,3,FALSE)</f>
        <v>0.08333333333</v>
      </c>
      <c r="W148" s="22">
        <f>'Foreseen schedule'!W147-U148</f>
        <v>-0.04166666667</v>
      </c>
    </row>
    <row r="149">
      <c r="A149" s="4"/>
      <c r="C149" s="91" t="s">
        <v>23</v>
      </c>
      <c r="D149" s="5" t="s">
        <v>339</v>
      </c>
      <c r="E149" s="23" t="s">
        <v>675</v>
      </c>
      <c r="F149" s="23" t="s">
        <v>43</v>
      </c>
      <c r="G149" s="23" t="s">
        <v>241</v>
      </c>
      <c r="H149" s="24"/>
      <c r="I149" s="25"/>
      <c r="J149" s="24"/>
      <c r="K149" s="21"/>
      <c r="L149" s="25"/>
      <c r="M149" s="24"/>
      <c r="N149" s="22"/>
      <c r="O149" s="25"/>
      <c r="P149" s="24"/>
      <c r="Q149" s="22"/>
      <c r="R149" s="25"/>
      <c r="S149" s="24"/>
      <c r="T149" s="25"/>
      <c r="U149" s="22">
        <f t="shared" si="3"/>
        <v>0</v>
      </c>
      <c r="V149" s="22">
        <f>VLOOKUP(D149,'Foreseen schedule'!D78:F258,3,FALSE)</f>
        <v>0.08333333333</v>
      </c>
      <c r="W149" s="22">
        <f>'Foreseen schedule'!W148-U149</f>
        <v>0.08333333333</v>
      </c>
    </row>
    <row r="150">
      <c r="A150" s="4"/>
      <c r="C150" s="98" t="s">
        <v>23</v>
      </c>
      <c r="D150" s="5" t="s">
        <v>341</v>
      </c>
      <c r="E150" s="5" t="s">
        <v>676</v>
      </c>
      <c r="F150" s="23" t="s">
        <v>43</v>
      </c>
      <c r="G150" s="23" t="s">
        <v>241</v>
      </c>
      <c r="H150" s="24"/>
      <c r="I150" s="25"/>
      <c r="J150" s="24"/>
      <c r="K150" s="22"/>
      <c r="L150" s="25"/>
      <c r="M150" s="24"/>
      <c r="N150" s="22"/>
      <c r="O150" s="25"/>
      <c r="P150" s="24"/>
      <c r="Q150" s="22"/>
      <c r="R150" s="25"/>
      <c r="S150" s="24"/>
      <c r="T150" s="25"/>
      <c r="U150" s="22">
        <f t="shared" si="3"/>
        <v>0</v>
      </c>
      <c r="V150" s="22">
        <f>VLOOKUP(D150,'Foreseen schedule'!D79:F259,3,FALSE)</f>
        <v>0.08333333333</v>
      </c>
      <c r="W150" s="22">
        <f>'Foreseen schedule'!W149-U150</f>
        <v>0.08333333333</v>
      </c>
    </row>
    <row r="151">
      <c r="A151" s="4"/>
      <c r="C151" s="98" t="s">
        <v>23</v>
      </c>
      <c r="D151" s="5" t="s">
        <v>343</v>
      </c>
      <c r="E151" s="23" t="s">
        <v>342</v>
      </c>
      <c r="F151" s="23" t="s">
        <v>43</v>
      </c>
      <c r="G151" s="23" t="s">
        <v>241</v>
      </c>
      <c r="H151" s="24"/>
      <c r="I151" s="25"/>
      <c r="J151" s="24"/>
      <c r="K151" s="22"/>
      <c r="L151" s="25"/>
      <c r="M151" s="24"/>
      <c r="N151" s="105">
        <v>0.625</v>
      </c>
      <c r="O151" s="25"/>
      <c r="P151" s="24"/>
      <c r="Q151" s="22"/>
      <c r="R151" s="25"/>
      <c r="S151" s="24"/>
      <c r="T151" s="25"/>
      <c r="U151" s="22">
        <f t="shared" si="3"/>
        <v>0.625</v>
      </c>
      <c r="V151" s="22">
        <f>VLOOKUP(D151,'Foreseen schedule'!D80:F260,3,FALSE)</f>
        <v>0.08333333333</v>
      </c>
      <c r="W151" s="22">
        <f>'Foreseen schedule'!W150-U151</f>
        <v>-0.5416666667</v>
      </c>
    </row>
    <row r="152">
      <c r="A152" s="4"/>
      <c r="C152" s="98" t="s">
        <v>23</v>
      </c>
      <c r="D152" s="5" t="s">
        <v>345</v>
      </c>
      <c r="E152" s="23" t="s">
        <v>677</v>
      </c>
      <c r="F152" s="23" t="s">
        <v>42</v>
      </c>
      <c r="G152" s="23" t="s">
        <v>60</v>
      </c>
      <c r="H152" s="24"/>
      <c r="I152" s="25"/>
      <c r="J152" s="24"/>
      <c r="K152" s="22"/>
      <c r="L152" s="25"/>
      <c r="M152" s="24"/>
      <c r="N152" s="105">
        <v>0.125</v>
      </c>
      <c r="O152" s="25"/>
      <c r="P152" s="24"/>
      <c r="Q152" s="22"/>
      <c r="R152" s="25"/>
      <c r="S152" s="24"/>
      <c r="T152" s="25"/>
      <c r="U152" s="22">
        <f t="shared" si="3"/>
        <v>0.125</v>
      </c>
      <c r="V152" s="22">
        <f>VLOOKUP(D152,'Foreseen schedule'!D81:F261,3,FALSE)</f>
        <v>0.2083333333</v>
      </c>
      <c r="W152" s="22">
        <f>'Foreseen schedule'!W151-U152</f>
        <v>0.08333333333</v>
      </c>
    </row>
    <row r="153">
      <c r="A153" s="4"/>
      <c r="C153" s="112" t="s">
        <v>630</v>
      </c>
      <c r="D153" s="5" t="s">
        <v>347</v>
      </c>
      <c r="E153" s="23" t="s">
        <v>678</v>
      </c>
      <c r="F153" s="23" t="s">
        <v>42</v>
      </c>
      <c r="G153" s="23" t="s">
        <v>60</v>
      </c>
      <c r="H153" s="24"/>
      <c r="I153" s="25"/>
      <c r="J153" s="24"/>
      <c r="K153" s="22"/>
      <c r="L153" s="25"/>
      <c r="M153" s="24"/>
      <c r="N153" s="22"/>
      <c r="O153" s="22"/>
      <c r="P153" s="24"/>
      <c r="Q153" s="22"/>
      <c r="R153" s="25"/>
      <c r="S153" s="24"/>
      <c r="T153" s="25"/>
      <c r="U153" s="22">
        <f t="shared" si="3"/>
        <v>0</v>
      </c>
      <c r="V153" s="22">
        <f>VLOOKUP(D153,'Foreseen schedule'!D82:F262,3,FALSE)</f>
        <v>0.2083333333</v>
      </c>
      <c r="W153" s="22">
        <f>'Foreseen schedule'!W152-U153</f>
        <v>0.2083333333</v>
      </c>
    </row>
    <row r="154">
      <c r="A154" s="5"/>
      <c r="C154" s="98" t="s">
        <v>23</v>
      </c>
      <c r="D154" s="5" t="s">
        <v>349</v>
      </c>
      <c r="E154" s="23" t="s">
        <v>679</v>
      </c>
      <c r="F154" s="23" t="s">
        <v>42</v>
      </c>
      <c r="G154" s="23" t="s">
        <v>60</v>
      </c>
      <c r="H154" s="24"/>
      <c r="I154" s="25"/>
      <c r="J154" s="24"/>
      <c r="K154" s="22"/>
      <c r="L154" s="25"/>
      <c r="M154" s="24"/>
      <c r="N154" s="22"/>
      <c r="O154" s="22"/>
      <c r="P154" s="24"/>
      <c r="Q154" s="22"/>
      <c r="R154" s="25"/>
      <c r="S154" s="24"/>
      <c r="T154" s="25"/>
      <c r="U154" s="22">
        <f t="shared" si="3"/>
        <v>0</v>
      </c>
      <c r="V154" s="22">
        <f>VLOOKUP(D154,'Foreseen schedule'!D83:F263,3,FALSE)</f>
        <v>0.2083333333</v>
      </c>
      <c r="W154" s="22">
        <f>'Foreseen schedule'!W153-U154</f>
        <v>0.2083333333</v>
      </c>
    </row>
    <row r="155">
      <c r="A155" s="5"/>
      <c r="C155" s="98" t="s">
        <v>23</v>
      </c>
      <c r="D155" s="5" t="s">
        <v>351</v>
      </c>
      <c r="E155" s="23" t="s">
        <v>680</v>
      </c>
      <c r="F155" s="23" t="s">
        <v>42</v>
      </c>
      <c r="G155" s="23" t="s">
        <v>60</v>
      </c>
      <c r="H155" s="24"/>
      <c r="I155" s="25"/>
      <c r="J155" s="24"/>
      <c r="K155" s="22"/>
      <c r="L155" s="25"/>
      <c r="M155" s="65">
        <v>0.125</v>
      </c>
      <c r="N155" s="105">
        <v>0.0625</v>
      </c>
      <c r="O155" s="22"/>
      <c r="P155" s="24"/>
      <c r="Q155" s="22"/>
      <c r="R155" s="25"/>
      <c r="S155" s="24"/>
      <c r="T155" s="25"/>
      <c r="U155" s="22">
        <f t="shared" si="3"/>
        <v>0.1875</v>
      </c>
      <c r="V155" s="22">
        <f>VLOOKUP(D155,'Foreseen schedule'!D84:F264,3,FALSE)</f>
        <v>0.2083333333</v>
      </c>
      <c r="W155" s="22">
        <f>'Foreseen schedule'!W154-U155</f>
        <v>0.02083333333</v>
      </c>
    </row>
    <row r="156">
      <c r="A156" s="4"/>
      <c r="C156" s="98" t="s">
        <v>23</v>
      </c>
      <c r="D156" s="5" t="s">
        <v>531</v>
      </c>
      <c r="E156" s="23" t="s">
        <v>681</v>
      </c>
      <c r="F156" s="23" t="s">
        <v>42</v>
      </c>
      <c r="G156" s="23" t="s">
        <v>60</v>
      </c>
      <c r="H156" s="24"/>
      <c r="I156" s="25"/>
      <c r="J156" s="24"/>
      <c r="K156" s="22"/>
      <c r="L156" s="25"/>
      <c r="M156" s="65">
        <v>0.25</v>
      </c>
      <c r="N156" s="105">
        <v>0.5</v>
      </c>
      <c r="O156" s="22"/>
      <c r="P156" s="24"/>
      <c r="Q156" s="22"/>
      <c r="R156" s="25"/>
      <c r="S156" s="24"/>
      <c r="T156" s="25"/>
      <c r="U156" s="22">
        <f t="shared" si="3"/>
        <v>0.75</v>
      </c>
      <c r="V156" s="22">
        <f>VLOOKUP(D156,'Foreseen schedule'!D85:F265,3,FALSE)</f>
        <v>0.2083333333</v>
      </c>
      <c r="W156" s="22">
        <f>'Foreseen schedule'!W155-U156</f>
        <v>-0.5416666667</v>
      </c>
    </row>
    <row r="157">
      <c r="A157" s="5"/>
      <c r="C157" s="98" t="s">
        <v>23</v>
      </c>
      <c r="D157" s="5" t="s">
        <v>357</v>
      </c>
      <c r="E157" s="23" t="s">
        <v>682</v>
      </c>
      <c r="F157" s="23" t="s">
        <v>60</v>
      </c>
      <c r="G157" s="23" t="s">
        <v>323</v>
      </c>
      <c r="H157" s="24"/>
      <c r="I157" s="25"/>
      <c r="J157" s="24"/>
      <c r="K157" s="22"/>
      <c r="L157" s="25"/>
      <c r="M157" s="24"/>
      <c r="N157" s="101">
        <v>0.08333333333333333</v>
      </c>
      <c r="O157" s="102">
        <v>0.052083333333333336</v>
      </c>
      <c r="P157" s="24"/>
      <c r="Q157" s="22"/>
      <c r="R157" s="25"/>
      <c r="S157" s="24"/>
      <c r="T157" s="25"/>
      <c r="U157" s="22">
        <f t="shared" si="3"/>
        <v>0.1354166667</v>
      </c>
      <c r="V157" s="22">
        <f>VLOOKUP(D157,'Foreseen schedule'!D86:F266,3,FALSE)</f>
        <v>0.125</v>
      </c>
      <c r="W157" s="22">
        <f>'Foreseen schedule'!W156-U157</f>
        <v>-0.01041666667</v>
      </c>
    </row>
    <row r="158">
      <c r="A158" s="4"/>
      <c r="C158" s="98" t="s">
        <v>23</v>
      </c>
      <c r="D158" s="5" t="s">
        <v>388</v>
      </c>
      <c r="E158" s="23" t="s">
        <v>683</v>
      </c>
      <c r="F158" s="23" t="s">
        <v>60</v>
      </c>
      <c r="G158" s="23" t="s">
        <v>323</v>
      </c>
      <c r="H158" s="24"/>
      <c r="I158" s="25"/>
      <c r="J158" s="24"/>
      <c r="K158" s="22"/>
      <c r="L158" s="25"/>
      <c r="M158" s="24"/>
      <c r="N158" s="22"/>
      <c r="O158" s="102">
        <v>0.09375</v>
      </c>
      <c r="P158" s="24"/>
      <c r="Q158" s="22"/>
      <c r="R158" s="25"/>
      <c r="S158" s="24"/>
      <c r="T158" s="25"/>
      <c r="U158" s="22">
        <f t="shared" si="3"/>
        <v>0.09375</v>
      </c>
      <c r="V158" s="22">
        <f>VLOOKUP(D158,'Foreseen schedule'!D87:F267,3,FALSE)</f>
        <v>0.125</v>
      </c>
      <c r="W158" s="22">
        <f>'Foreseen schedule'!W157-U158</f>
        <v>0.03125</v>
      </c>
    </row>
    <row r="159">
      <c r="A159" s="4"/>
      <c r="C159" s="98" t="s">
        <v>23</v>
      </c>
      <c r="D159" s="5" t="s">
        <v>390</v>
      </c>
      <c r="E159" s="23" t="s">
        <v>684</v>
      </c>
      <c r="F159" s="23" t="s">
        <v>60</v>
      </c>
      <c r="G159" s="23" t="s">
        <v>323</v>
      </c>
      <c r="H159" s="24"/>
      <c r="I159" s="25"/>
      <c r="J159" s="24"/>
      <c r="K159" s="22"/>
      <c r="L159" s="25"/>
      <c r="M159" s="24"/>
      <c r="N159" s="22"/>
      <c r="O159" s="102">
        <v>0.22916666666666666</v>
      </c>
      <c r="P159" s="24"/>
      <c r="Q159" s="22"/>
      <c r="R159" s="25"/>
      <c r="S159" s="24"/>
      <c r="T159" s="25"/>
      <c r="U159" s="22">
        <f t="shared" si="3"/>
        <v>0.2291666667</v>
      </c>
      <c r="V159" s="22">
        <f>VLOOKUP(D159,'Foreseen schedule'!D88:F268,3,FALSE)</f>
        <v>0.2083333333</v>
      </c>
      <c r="W159" s="22">
        <f>'Foreseen schedule'!W158-U159</f>
        <v>-0.02083333333</v>
      </c>
    </row>
    <row r="160">
      <c r="A160" s="4"/>
      <c r="C160" s="98" t="s">
        <v>23</v>
      </c>
      <c r="D160" s="5" t="s">
        <v>359</v>
      </c>
      <c r="E160" s="50" t="s">
        <v>685</v>
      </c>
      <c r="F160" s="23" t="s">
        <v>361</v>
      </c>
      <c r="H160" s="24"/>
      <c r="I160" s="25"/>
      <c r="J160" s="24"/>
      <c r="K160" s="22"/>
      <c r="L160" s="25"/>
      <c r="M160" s="24"/>
      <c r="N160" s="111">
        <v>0.25</v>
      </c>
      <c r="O160" s="25"/>
      <c r="P160" s="24"/>
      <c r="Q160" s="22"/>
      <c r="R160" s="25"/>
      <c r="S160" s="24"/>
      <c r="T160" s="25"/>
      <c r="U160" s="22">
        <f t="shared" si="3"/>
        <v>0.25</v>
      </c>
      <c r="V160" s="22">
        <f>VLOOKUP(D160,'Foreseen schedule'!D89:F269,3,FALSE)</f>
        <v>0.2083333333</v>
      </c>
      <c r="W160" s="22">
        <f>'Foreseen schedule'!W159-U160</f>
        <v>-0.04166666667</v>
      </c>
    </row>
    <row r="161">
      <c r="A161" s="4"/>
      <c r="C161" s="98" t="s">
        <v>630</v>
      </c>
      <c r="D161" s="5" t="s">
        <v>362</v>
      </c>
      <c r="E161" s="50" t="s">
        <v>686</v>
      </c>
      <c r="F161" s="23" t="s">
        <v>361</v>
      </c>
      <c r="H161" s="24"/>
      <c r="I161" s="25"/>
      <c r="J161" s="24"/>
      <c r="K161" s="22"/>
      <c r="L161" s="25"/>
      <c r="M161" s="24"/>
      <c r="N161" s="22"/>
      <c r="O161" s="25"/>
      <c r="P161" s="24"/>
      <c r="Q161" s="22"/>
      <c r="R161" s="25"/>
      <c r="S161" s="24"/>
      <c r="T161" s="25"/>
      <c r="U161" s="22">
        <f t="shared" si="3"/>
        <v>0</v>
      </c>
      <c r="V161" s="22">
        <f>VLOOKUP(D161,'Foreseen schedule'!D90:F270,3,FALSE)</f>
        <v>0.2083333333</v>
      </c>
      <c r="W161" s="22">
        <f>'Foreseen schedule'!W160-U161</f>
        <v>0.2083333333</v>
      </c>
    </row>
    <row r="162">
      <c r="A162" s="4"/>
      <c r="C162" s="98" t="s">
        <v>630</v>
      </c>
      <c r="D162" s="5" t="s">
        <v>648</v>
      </c>
      <c r="E162" s="50" t="s">
        <v>687</v>
      </c>
      <c r="F162" s="23" t="s">
        <v>361</v>
      </c>
      <c r="H162" s="24"/>
      <c r="I162" s="25"/>
      <c r="J162" s="24"/>
      <c r="K162" s="22"/>
      <c r="L162" s="25"/>
      <c r="M162" s="24"/>
      <c r="N162" s="22"/>
      <c r="O162" s="25"/>
      <c r="P162" s="24"/>
      <c r="Q162" s="22"/>
      <c r="R162" s="25"/>
      <c r="S162" s="24"/>
      <c r="T162" s="25"/>
      <c r="U162" s="22">
        <f t="shared" si="3"/>
        <v>0</v>
      </c>
      <c r="W162" s="22">
        <f>'Foreseen schedule'!W161-U162</f>
        <v>0.125</v>
      </c>
    </row>
    <row r="163">
      <c r="A163" s="4"/>
      <c r="C163" s="98" t="s">
        <v>630</v>
      </c>
      <c r="D163" s="5" t="s">
        <v>671</v>
      </c>
      <c r="E163" s="50" t="s">
        <v>688</v>
      </c>
      <c r="F163" s="23" t="s">
        <v>361</v>
      </c>
      <c r="H163" s="24"/>
      <c r="I163" s="25"/>
      <c r="J163" s="24"/>
      <c r="K163" s="22"/>
      <c r="L163" s="25"/>
      <c r="M163" s="24"/>
      <c r="N163" s="22"/>
      <c r="O163" s="25"/>
      <c r="P163" s="24"/>
      <c r="Q163" s="22"/>
      <c r="R163" s="25"/>
      <c r="S163" s="24"/>
      <c r="T163" s="25"/>
      <c r="U163" s="22">
        <f t="shared" si="3"/>
        <v>0</v>
      </c>
      <c r="W163" s="22">
        <f>'Foreseen schedule'!W162-U163</f>
        <v>0.125</v>
      </c>
    </row>
    <row r="164">
      <c r="A164" s="4"/>
      <c r="C164" s="98" t="s">
        <v>23</v>
      </c>
      <c r="D164" s="5" t="s">
        <v>689</v>
      </c>
      <c r="E164" s="50" t="s">
        <v>690</v>
      </c>
      <c r="F164" s="23"/>
      <c r="G164" s="23"/>
      <c r="H164" s="24"/>
      <c r="I164" s="25"/>
      <c r="J164" s="24"/>
      <c r="K164" s="22"/>
      <c r="L164" s="25"/>
      <c r="M164" s="113"/>
      <c r="N164" s="105">
        <v>0.08333333333333333</v>
      </c>
      <c r="O164" s="25"/>
      <c r="P164" s="24"/>
      <c r="Q164" s="22"/>
      <c r="R164" s="25"/>
      <c r="S164" s="24"/>
      <c r="T164" s="25"/>
      <c r="U164" s="22">
        <f t="shared" si="3"/>
        <v>0.08333333333</v>
      </c>
      <c r="W164" s="22">
        <f>'Foreseen schedule'!W163-U164</f>
        <v>0.04166666667</v>
      </c>
    </row>
    <row r="165">
      <c r="A165" s="4"/>
      <c r="C165" s="98" t="s">
        <v>23</v>
      </c>
      <c r="D165" s="5" t="s">
        <v>691</v>
      </c>
      <c r="E165" s="50" t="s">
        <v>692</v>
      </c>
      <c r="F165" s="23"/>
      <c r="G165" s="23"/>
      <c r="H165" s="24"/>
      <c r="I165" s="25"/>
      <c r="J165" s="24"/>
      <c r="K165" s="22"/>
      <c r="L165" s="25"/>
      <c r="M165" s="113"/>
      <c r="N165" s="105">
        <v>0.041666666666666664</v>
      </c>
      <c r="O165" s="25"/>
      <c r="P165" s="24"/>
      <c r="Q165" s="22"/>
      <c r="R165" s="25"/>
      <c r="S165" s="24"/>
      <c r="T165" s="25"/>
      <c r="U165" s="22">
        <f t="shared" si="3"/>
        <v>0.04166666667</v>
      </c>
      <c r="W165" s="22">
        <f>'Foreseen schedule'!W164-U165</f>
        <v>0.08333333333</v>
      </c>
    </row>
    <row r="166">
      <c r="A166" s="4"/>
      <c r="C166" s="98" t="s">
        <v>23</v>
      </c>
      <c r="D166" s="5" t="s">
        <v>693</v>
      </c>
      <c r="E166" s="114" t="s">
        <v>694</v>
      </c>
      <c r="F166" s="23"/>
      <c r="G166" s="23"/>
      <c r="H166" s="24"/>
      <c r="I166" s="25"/>
      <c r="J166" s="24"/>
      <c r="K166" s="22"/>
      <c r="L166" s="25"/>
      <c r="M166" s="24"/>
      <c r="N166" s="105">
        <v>0.08333333333333333</v>
      </c>
      <c r="O166" s="25"/>
      <c r="P166" s="24"/>
      <c r="Q166" s="22"/>
      <c r="R166" s="25"/>
      <c r="S166" s="24"/>
      <c r="T166" s="25"/>
      <c r="U166" s="22">
        <f t="shared" si="3"/>
        <v>0.08333333333</v>
      </c>
      <c r="W166" s="22">
        <f>'Foreseen schedule'!W165-U166</f>
        <v>0.08333333333</v>
      </c>
    </row>
    <row r="167">
      <c r="A167" s="4"/>
      <c r="C167" s="98" t="s">
        <v>23</v>
      </c>
      <c r="D167" s="5" t="s">
        <v>695</v>
      </c>
      <c r="E167" s="114" t="s">
        <v>696</v>
      </c>
      <c r="F167" s="23"/>
      <c r="G167" s="23"/>
      <c r="H167" s="24"/>
      <c r="I167" s="25"/>
      <c r="J167" s="24"/>
      <c r="K167" s="22"/>
      <c r="L167" s="25"/>
      <c r="M167" s="24"/>
      <c r="N167" s="105">
        <v>0.125</v>
      </c>
      <c r="O167" s="25"/>
      <c r="P167" s="24"/>
      <c r="Q167" s="22"/>
      <c r="R167" s="25"/>
      <c r="S167" s="24"/>
      <c r="T167" s="25"/>
      <c r="U167" s="22">
        <f t="shared" si="3"/>
        <v>0.125</v>
      </c>
      <c r="W167" s="22">
        <f>'Foreseen schedule'!W166-U167</f>
        <v>0</v>
      </c>
    </row>
    <row r="168">
      <c r="A168" s="4"/>
      <c r="C168" s="98" t="s">
        <v>23</v>
      </c>
      <c r="D168" s="5" t="s">
        <v>697</v>
      </c>
      <c r="E168" s="114" t="s">
        <v>698</v>
      </c>
      <c r="F168" s="23"/>
      <c r="G168" s="23"/>
      <c r="H168" s="24"/>
      <c r="I168" s="25"/>
      <c r="J168" s="24"/>
      <c r="K168" s="22"/>
      <c r="L168" s="25"/>
      <c r="M168" s="24"/>
      <c r="N168" s="105">
        <v>0.041666666666666664</v>
      </c>
      <c r="O168" s="25"/>
      <c r="P168" s="24"/>
      <c r="Q168" s="22"/>
      <c r="R168" s="25"/>
      <c r="S168" s="24"/>
      <c r="T168" s="25"/>
      <c r="U168" s="22">
        <f t="shared" si="3"/>
        <v>0.04166666667</v>
      </c>
      <c r="W168" s="22">
        <f>'Foreseen schedule'!W167-U168</f>
        <v>0.04166666667</v>
      </c>
    </row>
    <row r="169">
      <c r="A169" s="4"/>
      <c r="C169" s="98" t="s">
        <v>23</v>
      </c>
      <c r="D169" s="5" t="s">
        <v>699</v>
      </c>
      <c r="E169" s="50" t="s">
        <v>700</v>
      </c>
      <c r="F169" s="23"/>
      <c r="G169" s="23"/>
      <c r="H169" s="24"/>
      <c r="I169" s="25"/>
      <c r="J169" s="24"/>
      <c r="K169" s="22"/>
      <c r="L169" s="25"/>
      <c r="M169" s="24"/>
      <c r="N169" s="105">
        <v>1.5833333333333333</v>
      </c>
      <c r="O169" s="99">
        <v>0.25</v>
      </c>
      <c r="P169" s="24"/>
      <c r="Q169" s="22"/>
      <c r="R169" s="25"/>
      <c r="S169" s="24"/>
      <c r="T169" s="25"/>
      <c r="U169" s="22">
        <f t="shared" si="3"/>
        <v>1.833333333</v>
      </c>
      <c r="W169" s="22">
        <f>'Foreseen schedule'!W168-U169</f>
        <v>-1.708333333</v>
      </c>
    </row>
    <row r="170">
      <c r="A170" s="4"/>
      <c r="C170" s="98" t="s">
        <v>23</v>
      </c>
      <c r="D170" s="5" t="s">
        <v>368</v>
      </c>
      <c r="E170" s="50" t="s">
        <v>701</v>
      </c>
      <c r="F170" s="23" t="s">
        <v>361</v>
      </c>
      <c r="H170" s="24"/>
      <c r="I170" s="25"/>
      <c r="J170" s="24"/>
      <c r="K170" s="22"/>
      <c r="L170" s="25"/>
      <c r="M170" s="24"/>
      <c r="N170" s="111">
        <v>0.125</v>
      </c>
      <c r="O170" s="25"/>
      <c r="P170" s="24"/>
      <c r="Q170" s="22"/>
      <c r="R170" s="25"/>
      <c r="S170" s="24"/>
      <c r="T170" s="25"/>
      <c r="U170" s="22">
        <f t="shared" si="3"/>
        <v>0.125</v>
      </c>
      <c r="V170" s="22">
        <f>VLOOKUP(D170,'Foreseen schedule'!D93:F273,3,FALSE)</f>
        <v>0.125</v>
      </c>
      <c r="W170" s="22">
        <f>'Foreseen schedule'!W163-U170</f>
        <v>0</v>
      </c>
    </row>
    <row r="171">
      <c r="A171" s="4"/>
      <c r="C171" s="98" t="s">
        <v>630</v>
      </c>
      <c r="D171" s="5" t="s">
        <v>370</v>
      </c>
      <c r="E171" s="50" t="s">
        <v>702</v>
      </c>
      <c r="F171" s="23" t="s">
        <v>361</v>
      </c>
      <c r="H171" s="24"/>
      <c r="I171" s="25"/>
      <c r="J171" s="24"/>
      <c r="K171" s="22"/>
      <c r="L171" s="25"/>
      <c r="M171" s="24"/>
      <c r="N171" s="22"/>
      <c r="O171" s="25"/>
      <c r="P171" s="24"/>
      <c r="Q171" s="22"/>
      <c r="R171" s="25"/>
      <c r="S171" s="24"/>
      <c r="T171" s="25"/>
      <c r="U171" s="22">
        <f t="shared" si="3"/>
        <v>0</v>
      </c>
      <c r="V171" s="22">
        <f>VLOOKUP(D171,'Foreseen schedule'!D94:F274,3,FALSE)</f>
        <v>0.125</v>
      </c>
      <c r="W171" s="22">
        <f>'Foreseen schedule'!W164-U171</f>
        <v>0.125</v>
      </c>
    </row>
    <row r="172">
      <c r="A172" s="4"/>
      <c r="C172" s="98" t="s">
        <v>23</v>
      </c>
      <c r="D172" s="5" t="s">
        <v>372</v>
      </c>
      <c r="E172" s="51" t="s">
        <v>373</v>
      </c>
      <c r="F172" s="23" t="s">
        <v>361</v>
      </c>
      <c r="H172" s="24"/>
      <c r="I172" s="25"/>
      <c r="J172" s="24"/>
      <c r="K172" s="22"/>
      <c r="L172" s="25"/>
      <c r="M172" s="24"/>
      <c r="N172" s="22"/>
      <c r="O172" s="115">
        <v>0.08333333333333333</v>
      </c>
      <c r="P172" s="24"/>
      <c r="Q172" s="22"/>
      <c r="R172" s="25"/>
      <c r="S172" s="24"/>
      <c r="T172" s="25"/>
      <c r="U172" s="22">
        <f t="shared" si="3"/>
        <v>0.08333333333</v>
      </c>
      <c r="V172" s="22">
        <f>VLOOKUP(D172,'Foreseen schedule'!D95:F275,3,FALSE)</f>
        <v>0.1666666667</v>
      </c>
      <c r="W172" s="22">
        <f>'Foreseen schedule'!W165-U172</f>
        <v>0.08333333333</v>
      </c>
    </row>
    <row r="173">
      <c r="A173" s="4"/>
      <c r="C173" s="112" t="s">
        <v>630</v>
      </c>
      <c r="D173" s="5" t="s">
        <v>374</v>
      </c>
      <c r="E173" s="51" t="s">
        <v>375</v>
      </c>
      <c r="F173" s="23" t="s">
        <v>361</v>
      </c>
      <c r="H173" s="24"/>
      <c r="I173" s="25"/>
      <c r="J173" s="24"/>
      <c r="K173" s="22"/>
      <c r="L173" s="25"/>
      <c r="M173" s="24"/>
      <c r="N173" s="22"/>
      <c r="O173" s="25"/>
      <c r="P173" s="24"/>
      <c r="Q173" s="22"/>
      <c r="R173" s="25"/>
      <c r="S173" s="24"/>
      <c r="T173" s="25"/>
      <c r="U173" s="22">
        <f t="shared" si="3"/>
        <v>0</v>
      </c>
      <c r="V173" s="22">
        <f>VLOOKUP(D173,'Foreseen schedule'!D96:F276,3,FALSE)</f>
        <v>0.125</v>
      </c>
      <c r="W173" s="22">
        <f>'Foreseen schedule'!W166-U173</f>
        <v>0.125</v>
      </c>
    </row>
    <row r="174">
      <c r="A174" s="4"/>
      <c r="C174" s="98" t="s">
        <v>630</v>
      </c>
      <c r="D174" s="5" t="s">
        <v>376</v>
      </c>
      <c r="E174" s="51" t="s">
        <v>377</v>
      </c>
      <c r="F174" s="23" t="s">
        <v>361</v>
      </c>
      <c r="H174" s="24"/>
      <c r="I174" s="25"/>
      <c r="J174" s="24"/>
      <c r="K174" s="22"/>
      <c r="L174" s="25"/>
      <c r="M174" s="24"/>
      <c r="N174" s="22"/>
      <c r="O174" s="25"/>
      <c r="P174" s="24"/>
      <c r="Q174" s="22"/>
      <c r="R174" s="25"/>
      <c r="S174" s="24"/>
      <c r="T174" s="25"/>
      <c r="U174" s="22">
        <f t="shared" si="3"/>
        <v>0</v>
      </c>
      <c r="V174" s="22">
        <f>VLOOKUP(D174,'Foreseen schedule'!D97:F277,3,FALSE)</f>
        <v>0.08333333333</v>
      </c>
      <c r="W174" s="22">
        <f>'Foreseen schedule'!W167-U174</f>
        <v>0.08333333333</v>
      </c>
    </row>
    <row r="175">
      <c r="A175" s="4"/>
      <c r="C175" s="98" t="s">
        <v>23</v>
      </c>
      <c r="D175" s="5" t="s">
        <v>378</v>
      </c>
      <c r="E175" s="51" t="s">
        <v>379</v>
      </c>
      <c r="F175" s="23" t="s">
        <v>361</v>
      </c>
      <c r="H175" s="24"/>
      <c r="I175" s="25"/>
      <c r="J175" s="24"/>
      <c r="K175" s="22"/>
      <c r="L175" s="25"/>
      <c r="M175" s="24"/>
      <c r="N175" s="22"/>
      <c r="O175" s="115">
        <v>0.020833333333333332</v>
      </c>
      <c r="P175" s="24"/>
      <c r="Q175" s="22"/>
      <c r="R175" s="25"/>
      <c r="S175" s="24"/>
      <c r="T175" s="25"/>
      <c r="U175" s="22">
        <f t="shared" si="3"/>
        <v>0.02083333333</v>
      </c>
      <c r="V175" s="22">
        <f>VLOOKUP(D175,'Foreseen schedule'!D98:F278,3,FALSE)</f>
        <v>0.125</v>
      </c>
      <c r="W175" s="22">
        <f>'Foreseen schedule'!W168-U175</f>
        <v>0.1041666667</v>
      </c>
    </row>
    <row r="176">
      <c r="A176" s="4"/>
      <c r="C176" s="98" t="s">
        <v>23</v>
      </c>
      <c r="D176" s="5" t="s">
        <v>380</v>
      </c>
      <c r="E176" s="51" t="s">
        <v>381</v>
      </c>
      <c r="F176" s="23" t="s">
        <v>361</v>
      </c>
      <c r="H176" s="24"/>
      <c r="I176" s="25"/>
      <c r="J176" s="24"/>
      <c r="K176" s="22"/>
      <c r="L176" s="25"/>
      <c r="M176" s="24"/>
      <c r="N176" s="22"/>
      <c r="O176" s="115">
        <v>0.020833333333333332</v>
      </c>
      <c r="P176" s="24"/>
      <c r="Q176" s="22"/>
      <c r="R176" s="25"/>
      <c r="S176" s="24"/>
      <c r="T176" s="25"/>
      <c r="U176" s="22">
        <f t="shared" si="3"/>
        <v>0.02083333333</v>
      </c>
      <c r="V176" s="22">
        <f>VLOOKUP(D176,'Foreseen schedule'!D99:F279,3,FALSE)</f>
        <v>0.125</v>
      </c>
      <c r="W176" s="22">
        <f>'Foreseen schedule'!W169-U176</f>
        <v>0.1041666667</v>
      </c>
    </row>
    <row r="177">
      <c r="A177" s="4"/>
      <c r="C177" s="98" t="s">
        <v>23</v>
      </c>
      <c r="D177" s="5" t="s">
        <v>382</v>
      </c>
      <c r="E177" s="51" t="s">
        <v>383</v>
      </c>
      <c r="F177" s="23" t="s">
        <v>361</v>
      </c>
      <c r="H177" s="24"/>
      <c r="I177" s="25"/>
      <c r="J177" s="24"/>
      <c r="K177" s="22"/>
      <c r="L177" s="25"/>
      <c r="M177" s="24"/>
      <c r="N177" s="22"/>
      <c r="O177" s="115">
        <v>0.020833333333333332</v>
      </c>
      <c r="P177" s="24"/>
      <c r="Q177" s="22"/>
      <c r="R177" s="25"/>
      <c r="S177" s="24"/>
      <c r="T177" s="25"/>
      <c r="U177" s="22">
        <f t="shared" si="3"/>
        <v>0.02083333333</v>
      </c>
      <c r="V177" s="22">
        <f>VLOOKUP(D177,'Foreseen schedule'!D100:F280,3,FALSE)</f>
        <v>0.08333333333</v>
      </c>
      <c r="W177" s="22">
        <f>'Foreseen schedule'!W170-U177</f>
        <v>0.0625</v>
      </c>
    </row>
    <row r="178">
      <c r="A178" s="4"/>
      <c r="C178" s="98" t="s">
        <v>23</v>
      </c>
      <c r="D178" s="5" t="s">
        <v>384</v>
      </c>
      <c r="E178" s="52" t="s">
        <v>385</v>
      </c>
      <c r="F178" s="23" t="s">
        <v>361</v>
      </c>
      <c r="H178" s="24"/>
      <c r="I178" s="25"/>
      <c r="J178" s="24"/>
      <c r="K178" s="22"/>
      <c r="L178" s="25"/>
      <c r="M178" s="24"/>
      <c r="N178" s="22"/>
      <c r="O178" s="115">
        <v>0.08333333333333333</v>
      </c>
      <c r="P178" s="24"/>
      <c r="Q178" s="22"/>
      <c r="R178" s="25"/>
      <c r="S178" s="24"/>
      <c r="T178" s="25"/>
      <c r="U178" s="22">
        <f t="shared" si="3"/>
        <v>0.08333333333</v>
      </c>
      <c r="V178" s="22">
        <f>VLOOKUP(D178,'Foreseen schedule'!D101:F281,3,FALSE)</f>
        <v>0.125</v>
      </c>
      <c r="W178" s="22">
        <f>'Foreseen schedule'!W171-U178</f>
        <v>0.04166666667</v>
      </c>
    </row>
    <row r="179">
      <c r="A179" s="4"/>
      <c r="C179" s="98" t="s">
        <v>23</v>
      </c>
      <c r="D179" s="5" t="s">
        <v>386</v>
      </c>
      <c r="E179" s="52" t="s">
        <v>387</v>
      </c>
      <c r="F179" s="23" t="s">
        <v>361</v>
      </c>
      <c r="H179" s="24"/>
      <c r="I179" s="25"/>
      <c r="J179" s="24"/>
      <c r="K179" s="22"/>
      <c r="L179" s="25"/>
      <c r="M179" s="24"/>
      <c r="N179" s="22"/>
      <c r="O179" s="115">
        <v>0.25</v>
      </c>
      <c r="P179" s="24"/>
      <c r="Q179" s="22"/>
      <c r="R179" s="25"/>
      <c r="S179" s="24"/>
      <c r="T179" s="25"/>
      <c r="U179" s="22">
        <f t="shared" si="3"/>
        <v>0.25</v>
      </c>
      <c r="V179" s="22">
        <f>VLOOKUP(D179,'Foreseen schedule'!D102:F282,3,FALSE)</f>
        <v>0.125</v>
      </c>
      <c r="W179" s="22">
        <f>'Foreseen schedule'!W172-U179</f>
        <v>-0.125</v>
      </c>
    </row>
    <row r="180">
      <c r="A180" s="4"/>
      <c r="C180" s="98" t="s">
        <v>8</v>
      </c>
      <c r="D180" s="5" t="s">
        <v>542</v>
      </c>
      <c r="E180" s="50" t="s">
        <v>703</v>
      </c>
      <c r="F180" s="23" t="s">
        <v>60</v>
      </c>
      <c r="G180" s="23" t="s">
        <v>323</v>
      </c>
      <c r="H180" s="24"/>
      <c r="I180" s="25"/>
      <c r="J180" s="24"/>
      <c r="K180" s="22"/>
      <c r="L180" s="25"/>
      <c r="M180" s="24"/>
      <c r="N180" s="22"/>
      <c r="O180" s="25"/>
      <c r="P180" s="68"/>
      <c r="Q180" s="22"/>
      <c r="R180" s="25"/>
      <c r="S180" s="24"/>
      <c r="T180" s="25"/>
      <c r="U180" s="22">
        <f t="shared" si="3"/>
        <v>0</v>
      </c>
      <c r="V180" s="22">
        <f>VLOOKUP(D180,'Foreseen schedule'!D103:F283,3,FALSE)</f>
        <v>0.125</v>
      </c>
      <c r="W180" s="22">
        <f>'Foreseen schedule'!W173-U180</f>
        <v>0.125</v>
      </c>
    </row>
    <row r="181">
      <c r="A181" s="4"/>
      <c r="C181" s="98" t="s">
        <v>8</v>
      </c>
      <c r="D181" s="5" t="s">
        <v>544</v>
      </c>
      <c r="E181" s="50" t="s">
        <v>704</v>
      </c>
      <c r="F181" s="23" t="s">
        <v>60</v>
      </c>
      <c r="G181" s="23" t="s">
        <v>323</v>
      </c>
      <c r="H181" s="24"/>
      <c r="I181" s="25"/>
      <c r="J181" s="24"/>
      <c r="K181" s="22"/>
      <c r="L181" s="25"/>
      <c r="M181" s="24"/>
      <c r="N181" s="22"/>
      <c r="O181" s="102">
        <v>0.4722222222222222</v>
      </c>
      <c r="P181" s="24"/>
      <c r="Q181" s="22"/>
      <c r="R181" s="25"/>
      <c r="S181" s="24"/>
      <c r="T181" s="25"/>
      <c r="U181" s="22">
        <f t="shared" si="3"/>
        <v>0.4722222222</v>
      </c>
      <c r="V181" s="22">
        <f>VLOOKUP(D181,'Foreseen schedule'!D104:F284,3,FALSE)</f>
        <v>0.3333333333</v>
      </c>
      <c r="W181" s="22">
        <f>'Foreseen schedule'!W174-U181</f>
        <v>-0.1388888889</v>
      </c>
    </row>
    <row r="182">
      <c r="A182" s="5"/>
      <c r="B182" s="5"/>
      <c r="C182" s="98" t="s">
        <v>23</v>
      </c>
      <c r="D182" s="5" t="s">
        <v>546</v>
      </c>
      <c r="E182" s="23" t="s">
        <v>547</v>
      </c>
      <c r="F182" s="23" t="s">
        <v>60</v>
      </c>
      <c r="G182" s="23" t="s">
        <v>323</v>
      </c>
      <c r="H182" s="24"/>
      <c r="I182" s="25"/>
      <c r="J182" s="24"/>
      <c r="K182" s="22"/>
      <c r="L182" s="25"/>
      <c r="M182" s="24"/>
      <c r="N182" s="22"/>
      <c r="O182" s="102">
        <v>0.041666666666666664</v>
      </c>
      <c r="P182" s="24"/>
      <c r="Q182" s="22"/>
      <c r="R182" s="25"/>
      <c r="S182" s="24"/>
      <c r="T182" s="25"/>
      <c r="U182" s="22">
        <f t="shared" si="3"/>
        <v>0.04166666667</v>
      </c>
      <c r="V182" s="22">
        <f>VLOOKUP(D182,'Foreseen schedule'!D105:F285,3,FALSE)</f>
        <v>0.08333333333</v>
      </c>
      <c r="W182" s="22">
        <f>'Foreseen schedule'!W175-U182</f>
        <v>0.04166666667</v>
      </c>
    </row>
    <row r="183">
      <c r="A183" s="4"/>
      <c r="C183" s="98" t="s">
        <v>23</v>
      </c>
      <c r="D183" s="5" t="s">
        <v>705</v>
      </c>
      <c r="E183" s="23" t="s">
        <v>706</v>
      </c>
      <c r="F183" s="23" t="s">
        <v>60</v>
      </c>
      <c r="G183" s="23" t="s">
        <v>323</v>
      </c>
      <c r="H183" s="24"/>
      <c r="I183" s="25"/>
      <c r="J183" s="24"/>
      <c r="K183" s="22"/>
      <c r="L183" s="25"/>
      <c r="M183" s="24"/>
      <c r="N183" s="22"/>
      <c r="O183" s="102">
        <v>0.041666666666666664</v>
      </c>
      <c r="P183" s="24"/>
      <c r="Q183" s="22"/>
      <c r="R183" s="25"/>
      <c r="S183" s="24"/>
      <c r="T183" s="25"/>
      <c r="U183" s="22">
        <f t="shared" si="3"/>
        <v>0.04166666667</v>
      </c>
    </row>
    <row r="184">
      <c r="A184" s="4"/>
      <c r="C184" s="43" t="s">
        <v>189</v>
      </c>
      <c r="D184" s="43" t="s">
        <v>392</v>
      </c>
      <c r="E184" s="43" t="s">
        <v>393</v>
      </c>
      <c r="F184" s="45"/>
      <c r="G184" s="45"/>
      <c r="H184" s="46"/>
      <c r="I184" s="47"/>
      <c r="J184" s="46"/>
      <c r="K184" s="44"/>
      <c r="L184" s="47"/>
      <c r="M184" s="46"/>
      <c r="N184" s="44"/>
      <c r="O184" s="47"/>
      <c r="P184" s="46"/>
      <c r="Q184" s="44"/>
      <c r="R184" s="47"/>
      <c r="S184" s="46"/>
      <c r="T184" s="47"/>
      <c r="U184" s="44"/>
      <c r="V184" s="44"/>
      <c r="W184" s="44"/>
    </row>
    <row r="185">
      <c r="A185" s="4"/>
      <c r="C185" s="98" t="s">
        <v>8</v>
      </c>
      <c r="D185" s="5" t="s">
        <v>548</v>
      </c>
      <c r="E185" s="23" t="s">
        <v>394</v>
      </c>
      <c r="F185" s="23" t="s">
        <v>60</v>
      </c>
      <c r="G185" s="23" t="s">
        <v>323</v>
      </c>
      <c r="H185" s="24"/>
      <c r="I185" s="25"/>
      <c r="J185" s="24"/>
      <c r="K185" s="22"/>
      <c r="L185" s="25"/>
      <c r="M185" s="24"/>
      <c r="N185" s="22"/>
      <c r="O185" s="25"/>
      <c r="P185" s="68"/>
      <c r="Q185" s="78"/>
      <c r="R185" s="69"/>
      <c r="S185" s="24"/>
      <c r="T185" s="25"/>
      <c r="U185" s="22">
        <f>SUM(H185:T185)</f>
        <v>0</v>
      </c>
      <c r="V185" s="22">
        <f>VLOOKUP(D185,'Foreseen schedule'!D109:F289,3,FALSE)</f>
        <v>0.2083333333</v>
      </c>
      <c r="W185" s="22">
        <f>'Foreseen schedule'!W177-U185</f>
        <v>0.2083333333</v>
      </c>
    </row>
    <row r="186">
      <c r="A186" s="4"/>
      <c r="C186" s="98" t="s">
        <v>8</v>
      </c>
      <c r="D186" s="5" t="s">
        <v>549</v>
      </c>
      <c r="E186" s="50" t="s">
        <v>707</v>
      </c>
      <c r="F186" s="23"/>
      <c r="G186" s="23"/>
      <c r="H186" s="24"/>
      <c r="I186" s="25"/>
      <c r="J186" s="24"/>
      <c r="K186" s="22"/>
      <c r="L186" s="25"/>
      <c r="M186" s="24"/>
      <c r="N186" s="22"/>
      <c r="O186" s="22"/>
      <c r="P186" s="68"/>
      <c r="Q186" s="116"/>
      <c r="R186" s="117"/>
      <c r="S186" s="22"/>
      <c r="T186" s="25"/>
      <c r="U186" s="22"/>
    </row>
    <row r="187">
      <c r="A187" s="4"/>
      <c r="C187" s="98" t="s">
        <v>8</v>
      </c>
      <c r="D187" s="5" t="s">
        <v>395</v>
      </c>
      <c r="E187" s="52" t="s">
        <v>396</v>
      </c>
      <c r="F187" s="23" t="s">
        <v>59</v>
      </c>
      <c r="G187" s="23" t="s">
        <v>397</v>
      </c>
      <c r="H187" s="24"/>
      <c r="I187" s="25"/>
      <c r="J187" s="24"/>
      <c r="K187" s="22"/>
      <c r="L187" s="25"/>
      <c r="M187" s="24"/>
      <c r="N187" s="22"/>
      <c r="O187" s="22"/>
      <c r="P187" s="118"/>
      <c r="Q187" s="119"/>
      <c r="R187" s="120"/>
      <c r="S187" s="22"/>
      <c r="T187" s="25"/>
      <c r="U187" s="22">
        <f t="shared" ref="U187:U191" si="4">SUM(H187:T187)</f>
        <v>0</v>
      </c>
      <c r="V187" s="22">
        <f>VLOOKUP(D187,'Foreseen schedule'!D110:F290,3,FALSE)</f>
        <v>0.125</v>
      </c>
      <c r="W187" s="22">
        <f>'Foreseen schedule'!W178-U187</f>
        <v>0.125</v>
      </c>
    </row>
    <row r="188">
      <c r="A188" s="4"/>
      <c r="C188" s="98" t="s">
        <v>8</v>
      </c>
      <c r="D188" s="5" t="s">
        <v>398</v>
      </c>
      <c r="E188" s="52" t="s">
        <v>399</v>
      </c>
      <c r="F188" s="23" t="s">
        <v>43</v>
      </c>
      <c r="G188" s="23" t="s">
        <v>400</v>
      </c>
      <c r="H188" s="24"/>
      <c r="I188" s="25"/>
      <c r="J188" s="24"/>
      <c r="K188" s="22"/>
      <c r="L188" s="25"/>
      <c r="M188" s="24"/>
      <c r="N188" s="22"/>
      <c r="O188" s="115">
        <v>0.125</v>
      </c>
      <c r="P188" s="118"/>
      <c r="Q188" s="119"/>
      <c r="R188" s="120"/>
      <c r="S188" s="24"/>
      <c r="T188" s="25"/>
      <c r="U188" s="22">
        <f t="shared" si="4"/>
        <v>0.125</v>
      </c>
      <c r="V188" s="22">
        <f>VLOOKUP(D188,'Foreseen schedule'!D111:F291,3,FALSE)</f>
        <v>0.08333333333</v>
      </c>
      <c r="W188" s="22">
        <f>'Foreseen schedule'!W179-U188</f>
        <v>-0.04166666667</v>
      </c>
    </row>
    <row r="189">
      <c r="A189" s="4"/>
      <c r="C189" s="98" t="s">
        <v>8</v>
      </c>
      <c r="D189" s="5" t="s">
        <v>401</v>
      </c>
      <c r="E189" s="52" t="s">
        <v>402</v>
      </c>
      <c r="F189" s="23" t="s">
        <v>361</v>
      </c>
      <c r="H189" s="24"/>
      <c r="I189" s="25"/>
      <c r="J189" s="24"/>
      <c r="K189" s="22"/>
      <c r="L189" s="25"/>
      <c r="M189" s="24"/>
      <c r="N189" s="22"/>
      <c r="O189" s="25"/>
      <c r="P189" s="118"/>
      <c r="Q189" s="119"/>
      <c r="R189" s="120"/>
      <c r="S189" s="24"/>
      <c r="T189" s="25"/>
      <c r="U189" s="22">
        <f t="shared" si="4"/>
        <v>0</v>
      </c>
      <c r="V189" s="22">
        <f>VLOOKUP(D189,'Foreseen schedule'!D112:F292,3,FALSE)</f>
        <v>0.125</v>
      </c>
      <c r="W189" s="22">
        <f>'Foreseen schedule'!W180-U189</f>
        <v>0.125</v>
      </c>
    </row>
    <row r="190">
      <c r="A190" s="4"/>
      <c r="C190" s="98" t="s">
        <v>8</v>
      </c>
      <c r="D190" s="5" t="s">
        <v>403</v>
      </c>
      <c r="E190" s="52" t="s">
        <v>404</v>
      </c>
      <c r="F190" s="23" t="s">
        <v>361</v>
      </c>
      <c r="H190" s="24"/>
      <c r="I190" s="25"/>
      <c r="J190" s="24"/>
      <c r="K190" s="22"/>
      <c r="L190" s="25"/>
      <c r="M190" s="24"/>
      <c r="N190" s="22"/>
      <c r="O190" s="25"/>
      <c r="P190" s="118"/>
      <c r="Q190" s="119"/>
      <c r="R190" s="120"/>
      <c r="S190" s="24"/>
      <c r="T190" s="25"/>
      <c r="U190" s="22">
        <f t="shared" si="4"/>
        <v>0</v>
      </c>
      <c r="V190" s="22">
        <f>VLOOKUP(D190,'Foreseen schedule'!D113:F293,3,FALSE)</f>
        <v>0.125</v>
      </c>
      <c r="W190" s="22">
        <f>'Foreseen schedule'!W181-U190</f>
        <v>0.125</v>
      </c>
    </row>
    <row r="191">
      <c r="A191" s="5"/>
      <c r="B191" s="5"/>
      <c r="C191" s="98" t="s">
        <v>8</v>
      </c>
      <c r="D191" s="5" t="s">
        <v>405</v>
      </c>
      <c r="E191" s="52" t="s">
        <v>406</v>
      </c>
      <c r="F191" s="23" t="s">
        <v>361</v>
      </c>
      <c r="H191" s="24"/>
      <c r="I191" s="25"/>
      <c r="J191" s="24"/>
      <c r="K191" s="22"/>
      <c r="L191" s="25"/>
      <c r="M191" s="24"/>
      <c r="N191" s="22"/>
      <c r="O191" s="25"/>
      <c r="P191" s="118"/>
      <c r="Q191" s="119"/>
      <c r="R191" s="120"/>
      <c r="S191" s="24"/>
      <c r="T191" s="25"/>
      <c r="U191" s="22">
        <f t="shared" si="4"/>
        <v>0</v>
      </c>
      <c r="V191" s="22">
        <f>VLOOKUP(D191,'Foreseen schedule'!D114:F294,3,FALSE)</f>
        <v>0.125</v>
      </c>
      <c r="W191" s="22">
        <f>'Foreseen schedule'!W182-U191</f>
        <v>0.125</v>
      </c>
    </row>
    <row r="192">
      <c r="A192" s="4"/>
      <c r="C192" s="43" t="s">
        <v>189</v>
      </c>
      <c r="D192" s="43" t="s">
        <v>407</v>
      </c>
      <c r="E192" s="43" t="s">
        <v>408</v>
      </c>
      <c r="F192" s="45"/>
      <c r="G192" s="45"/>
      <c r="H192" s="46"/>
      <c r="I192" s="47"/>
      <c r="J192" s="46"/>
      <c r="K192" s="44"/>
      <c r="L192" s="47"/>
      <c r="M192" s="46"/>
      <c r="N192" s="44"/>
      <c r="O192" s="47"/>
      <c r="P192" s="46"/>
      <c r="Q192" s="44"/>
      <c r="R192" s="47"/>
      <c r="S192" s="46"/>
      <c r="T192" s="47"/>
      <c r="U192" s="44"/>
      <c r="V192" s="44"/>
      <c r="W192" s="44"/>
    </row>
    <row r="193">
      <c r="A193" s="5"/>
      <c r="B193" s="5"/>
      <c r="C193" s="98" t="s">
        <v>8</v>
      </c>
      <c r="D193" s="5" t="s">
        <v>549</v>
      </c>
      <c r="E193" s="23" t="s">
        <v>409</v>
      </c>
      <c r="F193" s="23" t="s">
        <v>60</v>
      </c>
      <c r="G193" s="23" t="s">
        <v>323</v>
      </c>
      <c r="H193" s="24"/>
      <c r="I193" s="25"/>
      <c r="J193" s="24"/>
      <c r="K193" s="22"/>
      <c r="L193" s="25"/>
      <c r="M193" s="24"/>
      <c r="N193" s="22"/>
      <c r="O193" s="25"/>
      <c r="P193" s="24"/>
      <c r="Q193" s="22"/>
      <c r="R193" s="25"/>
      <c r="S193" s="68"/>
      <c r="T193" s="69"/>
      <c r="U193" s="22">
        <f>SUM(H193:T193)</f>
        <v>0</v>
      </c>
      <c r="V193" s="22">
        <f>VLOOKUP(D193,'Foreseen schedule'!D117:F297,3,FALSE)</f>
        <v>0.125</v>
      </c>
      <c r="W193" s="22">
        <f>'Foreseen schedule'!W184-U193</f>
        <v>0.125</v>
      </c>
    </row>
    <row r="194">
      <c r="A194" s="4"/>
      <c r="C194" s="43" t="s">
        <v>189</v>
      </c>
      <c r="D194" s="43" t="s">
        <v>410</v>
      </c>
      <c r="E194" s="43" t="s">
        <v>550</v>
      </c>
      <c r="F194" s="45"/>
      <c r="G194" s="45"/>
      <c r="H194" s="46"/>
      <c r="I194" s="47"/>
      <c r="J194" s="46"/>
      <c r="K194" s="44"/>
      <c r="L194" s="47"/>
      <c r="M194" s="46"/>
      <c r="N194" s="44"/>
      <c r="O194" s="47"/>
      <c r="P194" s="46"/>
      <c r="Q194" s="44"/>
      <c r="R194" s="47"/>
      <c r="S194" s="46"/>
      <c r="T194" s="47"/>
      <c r="U194" s="44"/>
      <c r="V194" s="44"/>
      <c r="W194" s="44"/>
    </row>
    <row r="195">
      <c r="A195" s="4"/>
      <c r="C195" s="35" t="s">
        <v>22</v>
      </c>
      <c r="D195" s="35"/>
      <c r="E195" s="36"/>
      <c r="F195" s="38"/>
      <c r="G195" s="39"/>
      <c r="H195" s="83">
        <f t="shared" ref="H195:W195" si="5">SUM(H4:H194)</f>
        <v>2.128472222</v>
      </c>
      <c r="I195" s="84">
        <f t="shared" si="5"/>
        <v>2.40625</v>
      </c>
      <c r="J195" s="84">
        <f t="shared" si="5"/>
        <v>1.386805556</v>
      </c>
      <c r="K195" s="84">
        <f t="shared" si="5"/>
        <v>4.0625</v>
      </c>
      <c r="L195" s="84">
        <f t="shared" si="5"/>
        <v>1.291666667</v>
      </c>
      <c r="M195" s="84">
        <f t="shared" si="5"/>
        <v>2.28125</v>
      </c>
      <c r="N195" s="84">
        <f t="shared" si="5"/>
        <v>6.645833333</v>
      </c>
      <c r="O195" s="84">
        <f t="shared" si="5"/>
        <v>2.597222222</v>
      </c>
      <c r="P195" s="84">
        <f t="shared" si="5"/>
        <v>0</v>
      </c>
      <c r="Q195" s="84">
        <f t="shared" si="5"/>
        <v>0</v>
      </c>
      <c r="R195" s="84">
        <f t="shared" si="5"/>
        <v>0</v>
      </c>
      <c r="S195" s="84">
        <f t="shared" si="5"/>
        <v>0</v>
      </c>
      <c r="T195" s="84">
        <f t="shared" si="5"/>
        <v>0</v>
      </c>
      <c r="U195" s="84">
        <f t="shared" si="5"/>
        <v>22.8</v>
      </c>
      <c r="V195" s="84">
        <f t="shared" si="5"/>
        <v>14.625</v>
      </c>
      <c r="W195" s="85">
        <f t="shared" si="5"/>
        <v>-6.591666667</v>
      </c>
    </row>
    <row r="196">
      <c r="A196" s="4"/>
      <c r="C196" s="121"/>
      <c r="D196" s="4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</row>
    <row r="197">
      <c r="A197" s="4"/>
      <c r="C197" s="121"/>
      <c r="D197" s="4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</row>
    <row r="198">
      <c r="A198" s="4"/>
      <c r="C198" s="121"/>
      <c r="D198" s="4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</row>
  </sheetData>
  <autoFilter ref="$C$1:$W$195"/>
  <mergeCells count="21">
    <mergeCell ref="F161:G161"/>
    <mergeCell ref="F162:G162"/>
    <mergeCell ref="F124:G124"/>
    <mergeCell ref="F127:G127"/>
    <mergeCell ref="F91:G91"/>
    <mergeCell ref="H1:R1"/>
    <mergeCell ref="F173:G173"/>
    <mergeCell ref="F172:G172"/>
    <mergeCell ref="F160:G160"/>
    <mergeCell ref="F163:G163"/>
    <mergeCell ref="F179:G179"/>
    <mergeCell ref="F190:G190"/>
    <mergeCell ref="F189:G189"/>
    <mergeCell ref="F191:G191"/>
    <mergeCell ref="F171:G171"/>
    <mergeCell ref="F170:G170"/>
    <mergeCell ref="F175:G175"/>
    <mergeCell ref="F176:G176"/>
    <mergeCell ref="F177:G177"/>
    <mergeCell ref="F174:G174"/>
    <mergeCell ref="F178:G178"/>
  </mergeCells>
  <conditionalFormatting sqref="D4:D198 I47:I54 H54:H58 I57:I65">
    <cfRule type="containsText" dxfId="0" priority="1" operator="containsText" text="D">
      <formula>NOT(ISERROR(SEARCH(("D"),(D4))))</formula>
    </cfRule>
  </conditionalFormatting>
  <conditionalFormatting sqref="D4:D198 I47:I54 H54:H58 I57:I65">
    <cfRule type="containsText" dxfId="1" priority="2" operator="containsText" text="S">
      <formula>NOT(ISERROR(SEARCH(("S"),(D4))))</formula>
    </cfRule>
  </conditionalFormatting>
  <conditionalFormatting sqref="D4:D198 I47:I54 H54:H58 I57:I65">
    <cfRule type="containsText" dxfId="2" priority="3" operator="containsText" text="H">
      <formula>NOT(ISERROR(SEARCH(("H"),(D4))))</formula>
    </cfRule>
  </conditionalFormatting>
  <conditionalFormatting sqref="D4:D198 I47:I54 H54:H58 I57:I65">
    <cfRule type="containsText" dxfId="3" priority="4" operator="containsText" text="M">
      <formula>NOT(ISERROR(SEARCH(("M"),(D4))))</formula>
    </cfRule>
  </conditionalFormatting>
  <conditionalFormatting sqref="D4:D198 I47:I54 H54:H58 I57:I65">
    <cfRule type="containsText" dxfId="4" priority="5" operator="containsText" text="I">
      <formula>NOT(ISERROR(SEARCH(("I"),(D4))))</formula>
    </cfRule>
  </conditionalFormatting>
  <conditionalFormatting sqref="D77:D90 D121 D126:D127 D146">
    <cfRule type="notContainsBlanks" dxfId="5" priority="6">
      <formula>LEN(TRIM(D77))&gt;0</formula>
    </cfRule>
  </conditionalFormatting>
  <conditionalFormatting sqref="D146">
    <cfRule type="notContainsBlanks" dxfId="5" priority="7">
      <formula>LEN(TRIM(D146))&gt;0</formula>
    </cfRule>
  </conditionalFormatting>
  <conditionalFormatting sqref="C66:C67 C69:C72 C75:C76 C78:C79 C81:C82 C84:C85 C87:C91 C95:C105 C108 C111:C117 C121:C146 C148 C150:C193">
    <cfRule type="containsText" dxfId="6" priority="8" operator="containsText" text="Concluded">
      <formula>NOT(ISERROR(SEARCH(("Concluded"),(C66))))</formula>
    </cfRule>
  </conditionalFormatting>
  <conditionalFormatting sqref="C66:C67 C69:C72 C75:C76 C78:C79 C81:C82 C84:C85 C87:C91 C95:C105 C108 C111:C117 C121:C146 C148 C150:C193">
    <cfRule type="containsText" dxfId="7" priority="9" operator="containsText" text="Planned">
      <formula>NOT(ISERROR(SEARCH(("Planned"),(C66))))</formula>
    </cfRule>
  </conditionalFormatting>
  <conditionalFormatting sqref="C66:C67 C69:C72 C75:C76 C78:C79 C81:C82 C84:C85 C87:C91 C95:C105 C108 C111:C117 C121:C146 C148 C150:C193">
    <cfRule type="containsText" dxfId="8" priority="10" operator="containsText" text="Late">
      <formula>NOT(ISERROR(SEARCH(("Late"),(C66))))</formula>
    </cfRule>
  </conditionalFormatting>
  <conditionalFormatting sqref="C66:C67 C69:C72 C75:C76 C78:C79 C81:C82 C84:C85 C87:C91 C95:C105 C108 C111:C117 C121:C146 C148 C150:C193">
    <cfRule type="containsText" dxfId="9" priority="11" operator="containsText" text="in advance">
      <formula>NOT(ISERROR(SEARCH(("in advance"),(C66))))</formula>
    </cfRule>
  </conditionalFormatting>
  <conditionalFormatting sqref="C66:C67 C69:C72 C75:C76 C78:C79 C81:C82 C84:C85 C87:C91 C95:C105 C108 C111:C117 C121:C146 C148 C150:C193">
    <cfRule type="containsText" dxfId="10" priority="12" operator="containsText" text="revoked">
      <formula>NOT(ISERROR(SEARCH(("revoked"),(C66))))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hidden="1" min="3" max="3" width="7.29"/>
    <col customWidth="1" hidden="1" min="4" max="4" width="9.43"/>
    <col customWidth="1" hidden="1" min="5" max="14" width="7.29"/>
    <col customWidth="1" hidden="1" min="15" max="15" width="8.43"/>
    <col customWidth="1" hidden="1" min="16" max="18" width="7.29"/>
    <col customWidth="1" hidden="1" min="19" max="19" width="8.29"/>
    <col customWidth="1" hidden="1" min="20" max="20" width="8.57"/>
    <col customWidth="1" hidden="1" min="21" max="27" width="7.29"/>
    <col customWidth="1" hidden="1" min="28" max="28" width="9.29"/>
    <col customWidth="1" hidden="1" min="29" max="39" width="7.29"/>
    <col customWidth="1" hidden="1" min="40" max="40" width="9.0"/>
    <col customWidth="1" hidden="1" min="41" max="42" width="7.29"/>
    <col customWidth="1" min="43" max="67" width="7.29"/>
    <col customWidth="1" min="68" max="69" width="9.29"/>
    <col customWidth="1" min="70" max="70" width="13.57"/>
    <col customWidth="1" min="71" max="71" width="9.57"/>
    <col customWidth="1" min="72" max="72" width="9.29"/>
  </cols>
  <sheetData>
    <row r="2">
      <c r="B2" s="122" t="s">
        <v>708</v>
      </c>
      <c r="C2" s="123" t="s">
        <v>709</v>
      </c>
      <c r="AT2" s="123"/>
      <c r="AU2" s="123"/>
      <c r="AV2" s="123"/>
      <c r="AW2" s="123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3" t="s">
        <v>22</v>
      </c>
      <c r="BQ2" s="125"/>
      <c r="BR2" s="126" t="s">
        <v>710</v>
      </c>
      <c r="BS2" s="127"/>
      <c r="BT2" s="125"/>
    </row>
    <row r="3">
      <c r="C3" s="128" t="s">
        <v>9</v>
      </c>
      <c r="D3" s="129"/>
      <c r="E3" s="129"/>
      <c r="F3" s="129"/>
      <c r="G3" s="130"/>
      <c r="H3" s="128" t="s">
        <v>10</v>
      </c>
      <c r="I3" s="129"/>
      <c r="J3" s="129"/>
      <c r="K3" s="129"/>
      <c r="L3" s="130"/>
      <c r="M3" s="128" t="s">
        <v>11</v>
      </c>
      <c r="N3" s="129"/>
      <c r="O3" s="129"/>
      <c r="P3" s="129"/>
      <c r="Q3" s="130"/>
      <c r="R3" s="128" t="s">
        <v>12</v>
      </c>
      <c r="S3" s="129"/>
      <c r="T3" s="129"/>
      <c r="U3" s="129"/>
      <c r="V3" s="130"/>
      <c r="W3" s="131" t="s">
        <v>13</v>
      </c>
      <c r="X3" s="129"/>
      <c r="Y3" s="129"/>
      <c r="Z3" s="129"/>
      <c r="AA3" s="130"/>
      <c r="AB3" s="128" t="s">
        <v>14</v>
      </c>
      <c r="AC3" s="129"/>
      <c r="AD3" s="129"/>
      <c r="AE3" s="129"/>
      <c r="AF3" s="130"/>
      <c r="AG3" s="128" t="s">
        <v>15</v>
      </c>
      <c r="AH3" s="129"/>
      <c r="AI3" s="129"/>
      <c r="AJ3" s="129"/>
      <c r="AK3" s="130"/>
      <c r="AL3" s="128" t="s">
        <v>16</v>
      </c>
      <c r="AM3" s="129"/>
      <c r="AN3" s="129"/>
      <c r="AO3" s="129"/>
      <c r="AP3" s="130"/>
      <c r="AQ3" s="128" t="s">
        <v>17</v>
      </c>
      <c r="AR3" s="129"/>
      <c r="AS3" s="129"/>
      <c r="AT3" s="129"/>
      <c r="AU3" s="130"/>
      <c r="AV3" s="128" t="s">
        <v>18</v>
      </c>
      <c r="AW3" s="129"/>
      <c r="AX3" s="129"/>
      <c r="AY3" s="129"/>
      <c r="AZ3" s="130"/>
      <c r="BA3" s="132" t="s">
        <v>19</v>
      </c>
      <c r="BB3" s="129"/>
      <c r="BC3" s="129"/>
      <c r="BD3" s="129"/>
      <c r="BE3" s="130"/>
      <c r="BF3" s="132" t="s">
        <v>20</v>
      </c>
      <c r="BG3" s="129"/>
      <c r="BH3" s="129"/>
      <c r="BI3" s="129"/>
      <c r="BJ3" s="130"/>
      <c r="BK3" s="132" t="s">
        <v>21</v>
      </c>
      <c r="BL3" s="129"/>
      <c r="BM3" s="129"/>
      <c r="BN3" s="129"/>
      <c r="BO3" s="130"/>
      <c r="BP3" s="133"/>
      <c r="BQ3" s="133"/>
      <c r="BR3" s="134" t="s">
        <v>711</v>
      </c>
      <c r="BS3" s="135">
        <f>'Team - Clock in'!C10+'Team - Clock in'!H10+'Team - Clock in'!M10+'Team - Clock in'!R10+'Team - Clock in'!W10+'Team - Clock in'!AB10+'Team - Clock in'!AG10+'Team - Clock in'!AL10+'Team - Clock in'!AQ10+'Team - Clock in'!AV10+'Team - Clock in'!BA10+'Team - Clock in'!BF10+'Team - Clock in'!BK10</f>
        <v>4.347222222</v>
      </c>
      <c r="BT3" s="133"/>
    </row>
    <row r="4">
      <c r="C4" s="136" t="s">
        <v>26</v>
      </c>
      <c r="G4" s="137"/>
      <c r="H4" s="136" t="s">
        <v>412</v>
      </c>
      <c r="L4" s="137"/>
      <c r="M4" s="136" t="s">
        <v>28</v>
      </c>
      <c r="Q4" s="137"/>
      <c r="R4" s="136" t="s">
        <v>29</v>
      </c>
      <c r="V4" s="137"/>
      <c r="W4" s="138" t="s">
        <v>30</v>
      </c>
      <c r="AA4" s="137"/>
      <c r="AB4" s="136" t="s">
        <v>31</v>
      </c>
      <c r="AF4" s="137"/>
      <c r="AG4" s="136" t="s">
        <v>32</v>
      </c>
      <c r="AK4" s="137"/>
      <c r="AL4" s="136" t="s">
        <v>33</v>
      </c>
      <c r="AP4" s="137"/>
      <c r="AQ4" s="136" t="s">
        <v>34</v>
      </c>
      <c r="AU4" s="137"/>
      <c r="AV4" s="136" t="s">
        <v>35</v>
      </c>
      <c r="AZ4" s="137"/>
      <c r="BA4" s="136" t="s">
        <v>36</v>
      </c>
      <c r="BE4" s="137"/>
      <c r="BF4" s="136" t="s">
        <v>37</v>
      </c>
      <c r="BJ4" s="137"/>
      <c r="BK4" s="136" t="s">
        <v>38</v>
      </c>
      <c r="BO4" s="137"/>
      <c r="BP4" s="138"/>
      <c r="BQ4" s="133"/>
      <c r="BR4" s="139" t="s">
        <v>712</v>
      </c>
      <c r="BS4" s="140">
        <f>'Team - Clock in'!D10+'Team - Clock in'!I10+'Team - Clock in'!N10+'Team - Clock in'!S10+'Team - Clock in'!X10+'Team - Clock in'!AC10+'Team - Clock in'!AH10+'Team - Clock in'!AM10+'Team - Clock in'!AR10+'Team - Clock in'!AW10+'Team - Clock in'!BB10+'Team - Clock in'!BG10+'Team - Clock in'!BL10</f>
        <v>4.730555556</v>
      </c>
      <c r="BT4" s="133"/>
    </row>
    <row r="5">
      <c r="C5" s="141" t="s">
        <v>713</v>
      </c>
      <c r="D5" s="125" t="s">
        <v>714</v>
      </c>
      <c r="E5" s="125" t="s">
        <v>715</v>
      </c>
      <c r="F5" s="125" t="s">
        <v>716</v>
      </c>
      <c r="G5" s="142" t="s">
        <v>717</v>
      </c>
      <c r="H5" s="141" t="s">
        <v>713</v>
      </c>
      <c r="I5" s="125" t="s">
        <v>714</v>
      </c>
      <c r="J5" s="125" t="s">
        <v>715</v>
      </c>
      <c r="K5" s="125" t="s">
        <v>716</v>
      </c>
      <c r="L5" s="142" t="s">
        <v>717</v>
      </c>
      <c r="M5" s="141" t="s">
        <v>713</v>
      </c>
      <c r="N5" s="125" t="s">
        <v>714</v>
      </c>
      <c r="O5" s="125" t="s">
        <v>715</v>
      </c>
      <c r="P5" s="125" t="s">
        <v>716</v>
      </c>
      <c r="Q5" s="142" t="s">
        <v>717</v>
      </c>
      <c r="R5" s="141" t="s">
        <v>713</v>
      </c>
      <c r="S5" s="125" t="s">
        <v>714</v>
      </c>
      <c r="T5" s="125" t="s">
        <v>715</v>
      </c>
      <c r="U5" s="125" t="s">
        <v>716</v>
      </c>
      <c r="V5" s="142" t="s">
        <v>717</v>
      </c>
      <c r="W5" s="125" t="s">
        <v>713</v>
      </c>
      <c r="X5" s="125" t="s">
        <v>714</v>
      </c>
      <c r="Y5" s="125" t="s">
        <v>715</v>
      </c>
      <c r="Z5" s="125" t="s">
        <v>716</v>
      </c>
      <c r="AA5" s="142" t="s">
        <v>717</v>
      </c>
      <c r="AB5" s="141" t="s">
        <v>713</v>
      </c>
      <c r="AC5" s="125" t="s">
        <v>714</v>
      </c>
      <c r="AD5" s="125" t="s">
        <v>715</v>
      </c>
      <c r="AE5" s="125" t="s">
        <v>716</v>
      </c>
      <c r="AF5" s="142" t="s">
        <v>717</v>
      </c>
      <c r="AG5" s="141" t="s">
        <v>713</v>
      </c>
      <c r="AH5" s="125" t="s">
        <v>714</v>
      </c>
      <c r="AI5" s="125" t="s">
        <v>715</v>
      </c>
      <c r="AJ5" s="125" t="s">
        <v>716</v>
      </c>
      <c r="AK5" s="142" t="s">
        <v>717</v>
      </c>
      <c r="AL5" s="141" t="s">
        <v>713</v>
      </c>
      <c r="AM5" s="125" t="s">
        <v>714</v>
      </c>
      <c r="AN5" s="125" t="s">
        <v>715</v>
      </c>
      <c r="AO5" s="125" t="s">
        <v>716</v>
      </c>
      <c r="AP5" s="142" t="s">
        <v>717</v>
      </c>
      <c r="AQ5" s="141" t="s">
        <v>713</v>
      </c>
      <c r="AR5" s="125" t="s">
        <v>714</v>
      </c>
      <c r="AS5" s="125" t="s">
        <v>715</v>
      </c>
      <c r="AT5" s="125" t="s">
        <v>716</v>
      </c>
      <c r="AU5" s="142" t="s">
        <v>717</v>
      </c>
      <c r="AV5" s="141" t="s">
        <v>713</v>
      </c>
      <c r="AW5" s="125" t="s">
        <v>714</v>
      </c>
      <c r="AX5" s="125" t="s">
        <v>715</v>
      </c>
      <c r="AY5" s="125" t="s">
        <v>716</v>
      </c>
      <c r="AZ5" s="142" t="s">
        <v>717</v>
      </c>
      <c r="BA5" s="143" t="s">
        <v>713</v>
      </c>
      <c r="BB5" s="144" t="s">
        <v>714</v>
      </c>
      <c r="BC5" s="144" t="s">
        <v>715</v>
      </c>
      <c r="BD5" s="144" t="s">
        <v>716</v>
      </c>
      <c r="BE5" s="145" t="s">
        <v>717</v>
      </c>
      <c r="BF5" s="143" t="s">
        <v>713</v>
      </c>
      <c r="BG5" s="144" t="s">
        <v>714</v>
      </c>
      <c r="BH5" s="144" t="s">
        <v>715</v>
      </c>
      <c r="BI5" s="144" t="s">
        <v>716</v>
      </c>
      <c r="BJ5" s="145" t="s">
        <v>717</v>
      </c>
      <c r="BK5" s="143" t="s">
        <v>713</v>
      </c>
      <c r="BL5" s="144" t="s">
        <v>714</v>
      </c>
      <c r="BM5" s="144" t="s">
        <v>715</v>
      </c>
      <c r="BN5" s="144" t="s">
        <v>716</v>
      </c>
      <c r="BO5" s="145" t="s">
        <v>717</v>
      </c>
      <c r="BP5" s="144"/>
      <c r="BQ5" s="144"/>
      <c r="BR5" s="146" t="s">
        <v>168</v>
      </c>
      <c r="BS5" s="135">
        <f>'Team - Clock in'!E10+'Team - Clock in'!J10+'Team - Clock in'!O10+'Team - Clock in'!T10+'Team - Clock in'!Y10+'Team - Clock in'!AD10+'Team - Clock in'!AI10+'Team - Clock in'!AN10+'Team - Clock in'!AS10+'Team - Clock in'!AX10+'Team - Clock in'!BC10+'Team - Clock in'!BH10+'Team - Clock in'!BM10</f>
        <v>11.01736111</v>
      </c>
      <c r="BT5" s="144"/>
    </row>
    <row r="6">
      <c r="B6" s="147" t="s">
        <v>718</v>
      </c>
      <c r="C6" s="148">
        <v>0.3055555555555556</v>
      </c>
      <c r="D6" s="149"/>
      <c r="E6" s="149"/>
      <c r="F6" s="149"/>
      <c r="G6" s="150"/>
      <c r="H6" s="148">
        <v>1.125</v>
      </c>
      <c r="I6" s="149"/>
      <c r="J6" s="149"/>
      <c r="K6" s="149"/>
      <c r="L6" s="150"/>
      <c r="M6" s="151"/>
      <c r="N6" s="149"/>
      <c r="O6" s="152">
        <v>0.08333333333333333</v>
      </c>
      <c r="P6" s="149"/>
      <c r="Q6" s="153">
        <v>0.16666666666666666</v>
      </c>
      <c r="R6" s="148">
        <v>1.25</v>
      </c>
      <c r="S6" s="149"/>
      <c r="T6" s="152">
        <v>0.20833333333333334</v>
      </c>
      <c r="U6" s="149"/>
      <c r="V6" s="150"/>
      <c r="W6" s="152">
        <v>0.6666666666666666</v>
      </c>
      <c r="X6" s="149"/>
      <c r="Y6" s="149"/>
      <c r="Z6" s="149"/>
      <c r="AA6" s="150"/>
      <c r="AB6" s="148">
        <v>0.2916666666666667</v>
      </c>
      <c r="AC6" s="149"/>
      <c r="AD6" s="152">
        <v>0.08333333333333333</v>
      </c>
      <c r="AE6" s="149"/>
      <c r="AF6" s="153">
        <v>0.052083333333333336</v>
      </c>
      <c r="AG6" s="151"/>
      <c r="AH6" s="149"/>
      <c r="AI6" s="152">
        <v>1.9583333333333333</v>
      </c>
      <c r="AJ6" s="149"/>
      <c r="AK6" s="153">
        <v>0.041666666666666664</v>
      </c>
      <c r="AL6" s="148">
        <v>0.4583333333333333</v>
      </c>
      <c r="AM6" s="149"/>
      <c r="AN6" s="152">
        <v>0.16666666666666666</v>
      </c>
      <c r="AO6" s="152">
        <v>0.25</v>
      </c>
      <c r="AP6" s="153">
        <v>0.08333333333333333</v>
      </c>
      <c r="AQ6" s="151"/>
      <c r="AR6" s="149"/>
      <c r="AS6" s="149"/>
      <c r="AT6" s="149"/>
      <c r="AU6" s="150"/>
      <c r="AV6" s="151"/>
      <c r="AW6" s="149"/>
      <c r="AX6" s="149"/>
      <c r="AY6" s="149"/>
      <c r="AZ6" s="150"/>
      <c r="BA6" s="154"/>
      <c r="BB6" s="155"/>
      <c r="BC6" s="155"/>
      <c r="BD6" s="155"/>
      <c r="BE6" s="156"/>
      <c r="BF6" s="154"/>
      <c r="BG6" s="155"/>
      <c r="BH6" s="155"/>
      <c r="BI6" s="155"/>
      <c r="BJ6" s="156"/>
      <c r="BK6" s="154"/>
      <c r="BL6" s="155"/>
      <c r="BM6" s="155"/>
      <c r="BN6" s="155"/>
      <c r="BO6" s="156"/>
      <c r="BP6" s="155">
        <f t="shared" ref="BP6:BP10" si="1">SUM(C6:BO6)</f>
        <v>7.190972222</v>
      </c>
      <c r="BQ6" s="157"/>
      <c r="BR6" s="158" t="s">
        <v>719</v>
      </c>
      <c r="BS6" s="140">
        <f>'Team - Clock in'!F10+'Team - Clock in'!K10+'Team - Clock in'!P10+'Team - Clock in'!U10+'Team - Clock in'!Z10+'Team - Clock in'!AE10+'Team - Clock in'!AJ10+'Team - Clock in'!AO10+'Team - Clock in'!AT10+'Team - Clock in'!AY10+'Team - Clock in'!BD10+'Team - Clock in'!BI10+'Team - Clock in'!BN10</f>
        <v>1.993055556</v>
      </c>
      <c r="BT6" s="157"/>
    </row>
    <row r="7">
      <c r="B7" s="159" t="s">
        <v>720</v>
      </c>
      <c r="C7" s="160"/>
      <c r="D7" s="62"/>
      <c r="E7" s="161">
        <v>1.1666666666666667</v>
      </c>
      <c r="F7" s="62"/>
      <c r="G7" s="75"/>
      <c r="H7" s="160">
        <v>0.08333333333333333</v>
      </c>
      <c r="I7" s="62"/>
      <c r="J7" s="161"/>
      <c r="K7" s="62"/>
      <c r="L7" s="162"/>
      <c r="M7" s="74"/>
      <c r="N7" s="62"/>
      <c r="O7" s="161">
        <v>0.4166666666666667</v>
      </c>
      <c r="P7" s="62"/>
      <c r="Q7" s="162">
        <v>0.16666666666666666</v>
      </c>
      <c r="R7" s="160">
        <v>0.08333333333333333</v>
      </c>
      <c r="S7" s="62"/>
      <c r="T7" s="161">
        <v>0.8541666666666666</v>
      </c>
      <c r="U7" s="62"/>
      <c r="V7" s="75"/>
      <c r="W7" s="62"/>
      <c r="X7" s="62"/>
      <c r="Y7" s="62"/>
      <c r="Z7" s="62"/>
      <c r="AA7" s="75"/>
      <c r="AB7" s="74"/>
      <c r="AC7" s="62"/>
      <c r="AD7" s="161">
        <v>0.3125</v>
      </c>
      <c r="AE7" s="62"/>
      <c r="AF7" s="75"/>
      <c r="AG7" s="74"/>
      <c r="AH7" s="161"/>
      <c r="AI7" s="161">
        <v>1.2291666666666667</v>
      </c>
      <c r="AJ7" s="62"/>
      <c r="AK7" s="75"/>
      <c r="AL7" s="74"/>
      <c r="AM7" s="62"/>
      <c r="AN7" s="161">
        <v>0.5625</v>
      </c>
      <c r="AO7" s="161">
        <v>0.125</v>
      </c>
      <c r="AP7" s="162">
        <v>0.08333333333333333</v>
      </c>
      <c r="AQ7" s="74"/>
      <c r="AR7" s="62"/>
      <c r="AS7" s="62"/>
      <c r="AT7" s="62"/>
      <c r="AU7" s="75"/>
      <c r="AV7" s="74"/>
      <c r="AW7" s="62"/>
      <c r="AX7" s="62"/>
      <c r="AY7" s="62"/>
      <c r="AZ7" s="75"/>
      <c r="BA7" s="163"/>
      <c r="BB7" s="164"/>
      <c r="BC7" s="164"/>
      <c r="BD7" s="164"/>
      <c r="BE7" s="165"/>
      <c r="BF7" s="163"/>
      <c r="BG7" s="164"/>
      <c r="BH7" s="164"/>
      <c r="BI7" s="164"/>
      <c r="BJ7" s="165"/>
      <c r="BK7" s="163"/>
      <c r="BL7" s="164"/>
      <c r="BM7" s="164"/>
      <c r="BN7" s="164"/>
      <c r="BO7" s="165"/>
      <c r="BP7" s="164">
        <f t="shared" si="1"/>
        <v>5.083333333</v>
      </c>
      <c r="BQ7" s="157"/>
      <c r="BR7" s="166" t="s">
        <v>721</v>
      </c>
      <c r="BS7" s="135">
        <f>'Team - Clock in'!G10+'Team - Clock in'!L10+'Team - Clock in'!Q10+'Team - Clock in'!V10+'Team - Clock in'!AA10+'Team - Clock in'!AF10+'Team - Clock in'!AK10+'Team - Clock in'!AP10+'Team - Clock in'!AU10+'Team - Clock in'!AZ10+'Team - Clock in'!BE10+'Team - Clock in'!BJ10+'Team - Clock in'!BO10</f>
        <v>1.270833333</v>
      </c>
      <c r="BT7" s="157"/>
    </row>
    <row r="8">
      <c r="B8" s="147" t="s">
        <v>722</v>
      </c>
      <c r="C8" s="151"/>
      <c r="D8" s="152">
        <v>1.1666666666666667</v>
      </c>
      <c r="E8" s="149"/>
      <c r="F8" s="149"/>
      <c r="G8" s="150"/>
      <c r="H8" s="151"/>
      <c r="I8" s="149"/>
      <c r="J8" s="149"/>
      <c r="K8" s="149"/>
      <c r="L8" s="150"/>
      <c r="M8" s="151"/>
      <c r="N8" s="152">
        <v>0.22916666666666666</v>
      </c>
      <c r="O8" s="152">
        <v>0.16666666666666666</v>
      </c>
      <c r="P8" s="149"/>
      <c r="Q8" s="153">
        <v>0.16666666666666666</v>
      </c>
      <c r="R8" s="151"/>
      <c r="S8" s="152">
        <v>1.5222222222222221</v>
      </c>
      <c r="T8" s="152">
        <v>0.16666666666666666</v>
      </c>
      <c r="U8" s="149"/>
      <c r="V8" s="150"/>
      <c r="W8" s="149"/>
      <c r="X8" s="149"/>
      <c r="Y8" s="149"/>
      <c r="Z8" s="149"/>
      <c r="AA8" s="150"/>
      <c r="AB8" s="151"/>
      <c r="AC8" s="152">
        <v>0.375</v>
      </c>
      <c r="AD8" s="152">
        <v>0.0625</v>
      </c>
      <c r="AE8" s="149"/>
      <c r="AF8" s="153">
        <v>0.010416666666666666</v>
      </c>
      <c r="AG8" s="151"/>
      <c r="AH8" s="152">
        <v>0.8333333333333334</v>
      </c>
      <c r="AI8" s="152">
        <v>0.125</v>
      </c>
      <c r="AJ8" s="149"/>
      <c r="AK8" s="153">
        <v>0.2916666666666667</v>
      </c>
      <c r="AL8" s="148">
        <v>0.08333333333333333</v>
      </c>
      <c r="AM8" s="152">
        <v>0.041666666666666664</v>
      </c>
      <c r="AN8" s="152">
        <v>0.041666666666666664</v>
      </c>
      <c r="AO8" s="152">
        <v>0.5347222222222222</v>
      </c>
      <c r="AP8" s="153">
        <v>0.041666666666666664</v>
      </c>
      <c r="AQ8" s="151"/>
      <c r="AR8" s="149"/>
      <c r="AS8" s="149"/>
      <c r="AT8" s="149"/>
      <c r="AU8" s="150"/>
      <c r="AV8" s="151"/>
      <c r="AW8" s="149"/>
      <c r="AX8" s="149"/>
      <c r="AY8" s="149"/>
      <c r="AZ8" s="150"/>
      <c r="BA8" s="154"/>
      <c r="BB8" s="155"/>
      <c r="BC8" s="155"/>
      <c r="BD8" s="155"/>
      <c r="BE8" s="156"/>
      <c r="BF8" s="154"/>
      <c r="BG8" s="155"/>
      <c r="BH8" s="155"/>
      <c r="BI8" s="155"/>
      <c r="BJ8" s="156"/>
      <c r="BK8" s="154"/>
      <c r="BL8" s="155"/>
      <c r="BM8" s="155"/>
      <c r="BN8" s="155"/>
      <c r="BO8" s="156"/>
      <c r="BP8" s="155">
        <f t="shared" si="1"/>
        <v>5.859027778</v>
      </c>
      <c r="BQ8" s="157"/>
      <c r="BR8" s="167" t="s">
        <v>22</v>
      </c>
      <c r="BS8" s="168">
        <f>SUM(BS3:BS7)</f>
        <v>23.35902778</v>
      </c>
      <c r="BT8" s="157"/>
    </row>
    <row r="9">
      <c r="B9" s="159" t="s">
        <v>723</v>
      </c>
      <c r="C9" s="74"/>
      <c r="D9" s="161">
        <v>0.2916666666666667</v>
      </c>
      <c r="E9" s="62"/>
      <c r="F9" s="161">
        <v>0.10416666666666667</v>
      </c>
      <c r="G9" s="75"/>
      <c r="H9" s="74"/>
      <c r="I9" s="62"/>
      <c r="J9" s="62"/>
      <c r="K9" s="62">
        <f>'Actual schedule'!I73+'Actual schedule'!I74+'Actual schedule'!I118 + 'Actual schedule'!I119+ 'Actual schedule'!I120</f>
        <v>0.3958333333</v>
      </c>
      <c r="L9" s="75"/>
      <c r="M9" s="74"/>
      <c r="N9" s="161">
        <v>0.2708333333333333</v>
      </c>
      <c r="O9" s="161">
        <v>0.13541666666666666</v>
      </c>
      <c r="P9" s="62"/>
      <c r="Q9" s="162">
        <v>0.16666666666666666</v>
      </c>
      <c r="R9" s="74"/>
      <c r="S9" s="62"/>
      <c r="T9" s="161">
        <v>0.5416666666666666</v>
      </c>
      <c r="U9" s="161">
        <v>0.125</v>
      </c>
      <c r="V9" s="75"/>
      <c r="W9" s="62"/>
      <c r="X9" s="62"/>
      <c r="Y9" s="62"/>
      <c r="Z9" s="161">
        <v>0.125</v>
      </c>
      <c r="AA9" s="75"/>
      <c r="AB9" s="74"/>
      <c r="AC9" s="62"/>
      <c r="AD9" s="161">
        <v>0.2916666666666667</v>
      </c>
      <c r="AE9" s="161">
        <v>0.041666666666666664</v>
      </c>
      <c r="AF9" s="75"/>
      <c r="AG9" s="74"/>
      <c r="AH9" s="62"/>
      <c r="AI9" s="161">
        <v>1.7916666666666667</v>
      </c>
      <c r="AJ9" s="62"/>
      <c r="AK9" s="75"/>
      <c r="AL9" s="74"/>
      <c r="AM9" s="62"/>
      <c r="AN9" s="161">
        <v>0.6527777777777778</v>
      </c>
      <c r="AO9" s="161">
        <v>0.20833333333333334</v>
      </c>
      <c r="AP9" s="75"/>
      <c r="AQ9" s="74"/>
      <c r="AR9" s="62"/>
      <c r="AS9" s="62"/>
      <c r="AT9" s="161">
        <v>0.08333333333333333</v>
      </c>
      <c r="AU9" s="75"/>
      <c r="AV9" s="74"/>
      <c r="AW9" s="62"/>
      <c r="AX9" s="62"/>
      <c r="AY9" s="62"/>
      <c r="AZ9" s="75"/>
      <c r="BA9" s="163"/>
      <c r="BB9" s="164"/>
      <c r="BC9" s="164"/>
      <c r="BD9" s="164"/>
      <c r="BE9" s="165"/>
      <c r="BF9" s="163"/>
      <c r="BG9" s="164"/>
      <c r="BH9" s="164"/>
      <c r="BI9" s="164"/>
      <c r="BJ9" s="165"/>
      <c r="BK9" s="163"/>
      <c r="BL9" s="164"/>
      <c r="BM9" s="164"/>
      <c r="BN9" s="164"/>
      <c r="BO9" s="165"/>
      <c r="BP9" s="164">
        <f t="shared" si="1"/>
        <v>5.225694444</v>
      </c>
      <c r="BQ9" s="157"/>
      <c r="BR9" s="157"/>
      <c r="BS9" s="157"/>
      <c r="BT9" s="157"/>
    </row>
    <row r="10">
      <c r="A10" s="22"/>
      <c r="B10" s="169" t="s">
        <v>22</v>
      </c>
      <c r="C10" s="170">
        <f t="shared" ref="C10:BO10" si="2">SUM(C6:C9)</f>
        <v>0.3055555556</v>
      </c>
      <c r="D10" s="171">
        <f t="shared" si="2"/>
        <v>1.458333333</v>
      </c>
      <c r="E10" s="171">
        <f t="shared" si="2"/>
        <v>1.166666667</v>
      </c>
      <c r="F10" s="171">
        <f t="shared" si="2"/>
        <v>0.1041666667</v>
      </c>
      <c r="G10" s="172">
        <f t="shared" si="2"/>
        <v>0</v>
      </c>
      <c r="H10" s="170">
        <f t="shared" si="2"/>
        <v>1.208333333</v>
      </c>
      <c r="I10" s="171">
        <f t="shared" si="2"/>
        <v>0</v>
      </c>
      <c r="J10" s="171">
        <f t="shared" si="2"/>
        <v>0</v>
      </c>
      <c r="K10" s="171">
        <f t="shared" si="2"/>
        <v>0.3958333333</v>
      </c>
      <c r="L10" s="172">
        <f t="shared" si="2"/>
        <v>0</v>
      </c>
      <c r="M10" s="170">
        <f t="shared" si="2"/>
        <v>0</v>
      </c>
      <c r="N10" s="171">
        <f t="shared" si="2"/>
        <v>0.5</v>
      </c>
      <c r="O10" s="171">
        <f t="shared" si="2"/>
        <v>0.8020833333</v>
      </c>
      <c r="P10" s="171">
        <f t="shared" si="2"/>
        <v>0</v>
      </c>
      <c r="Q10" s="172">
        <f t="shared" si="2"/>
        <v>0.6666666667</v>
      </c>
      <c r="R10" s="170">
        <f t="shared" si="2"/>
        <v>1.333333333</v>
      </c>
      <c r="S10" s="171">
        <f t="shared" si="2"/>
        <v>1.522222222</v>
      </c>
      <c r="T10" s="171">
        <f t="shared" si="2"/>
        <v>1.770833333</v>
      </c>
      <c r="U10" s="171">
        <f t="shared" si="2"/>
        <v>0.125</v>
      </c>
      <c r="V10" s="172">
        <f t="shared" si="2"/>
        <v>0</v>
      </c>
      <c r="W10" s="171">
        <f t="shared" si="2"/>
        <v>0.6666666667</v>
      </c>
      <c r="X10" s="171">
        <f t="shared" si="2"/>
        <v>0</v>
      </c>
      <c r="Y10" s="171">
        <f t="shared" si="2"/>
        <v>0</v>
      </c>
      <c r="Z10" s="171">
        <f t="shared" si="2"/>
        <v>0.125</v>
      </c>
      <c r="AA10" s="172">
        <f t="shared" si="2"/>
        <v>0</v>
      </c>
      <c r="AB10" s="170">
        <f t="shared" si="2"/>
        <v>0.2916666667</v>
      </c>
      <c r="AC10" s="171">
        <f t="shared" si="2"/>
        <v>0.375</v>
      </c>
      <c r="AD10" s="171">
        <f t="shared" si="2"/>
        <v>0.75</v>
      </c>
      <c r="AE10" s="171">
        <f t="shared" si="2"/>
        <v>0.04166666667</v>
      </c>
      <c r="AF10" s="172">
        <f t="shared" si="2"/>
        <v>0.0625</v>
      </c>
      <c r="AG10" s="170">
        <f t="shared" si="2"/>
        <v>0</v>
      </c>
      <c r="AH10" s="171">
        <f t="shared" si="2"/>
        <v>0.8333333333</v>
      </c>
      <c r="AI10" s="171">
        <f t="shared" si="2"/>
        <v>5.104166667</v>
      </c>
      <c r="AJ10" s="171">
        <f t="shared" si="2"/>
        <v>0</v>
      </c>
      <c r="AK10" s="172">
        <f t="shared" si="2"/>
        <v>0.3333333333</v>
      </c>
      <c r="AL10" s="170">
        <f t="shared" si="2"/>
        <v>0.5416666667</v>
      </c>
      <c r="AM10" s="171">
        <f t="shared" si="2"/>
        <v>0.04166666667</v>
      </c>
      <c r="AN10" s="171">
        <f t="shared" si="2"/>
        <v>1.423611111</v>
      </c>
      <c r="AO10" s="171">
        <f t="shared" si="2"/>
        <v>1.118055556</v>
      </c>
      <c r="AP10" s="172">
        <f t="shared" si="2"/>
        <v>0.2083333333</v>
      </c>
      <c r="AQ10" s="170">
        <f t="shared" si="2"/>
        <v>0</v>
      </c>
      <c r="AR10" s="171">
        <f t="shared" si="2"/>
        <v>0</v>
      </c>
      <c r="AS10" s="171">
        <f t="shared" si="2"/>
        <v>0</v>
      </c>
      <c r="AT10" s="171">
        <f t="shared" si="2"/>
        <v>0.08333333333</v>
      </c>
      <c r="AU10" s="172">
        <f t="shared" si="2"/>
        <v>0</v>
      </c>
      <c r="AV10" s="170">
        <f t="shared" si="2"/>
        <v>0</v>
      </c>
      <c r="AW10" s="171">
        <f t="shared" si="2"/>
        <v>0</v>
      </c>
      <c r="AX10" s="171">
        <f t="shared" si="2"/>
        <v>0</v>
      </c>
      <c r="AY10" s="171">
        <f t="shared" si="2"/>
        <v>0</v>
      </c>
      <c r="AZ10" s="172">
        <f t="shared" si="2"/>
        <v>0</v>
      </c>
      <c r="BA10" s="173">
        <f t="shared" si="2"/>
        <v>0</v>
      </c>
      <c r="BB10" s="174">
        <f t="shared" si="2"/>
        <v>0</v>
      </c>
      <c r="BC10" s="174">
        <f t="shared" si="2"/>
        <v>0</v>
      </c>
      <c r="BD10" s="174">
        <f t="shared" si="2"/>
        <v>0</v>
      </c>
      <c r="BE10" s="175">
        <f t="shared" si="2"/>
        <v>0</v>
      </c>
      <c r="BF10" s="173">
        <f t="shared" si="2"/>
        <v>0</v>
      </c>
      <c r="BG10" s="174">
        <f t="shared" si="2"/>
        <v>0</v>
      </c>
      <c r="BH10" s="174">
        <f t="shared" si="2"/>
        <v>0</v>
      </c>
      <c r="BI10" s="174">
        <f t="shared" si="2"/>
        <v>0</v>
      </c>
      <c r="BJ10" s="175">
        <f t="shared" si="2"/>
        <v>0</v>
      </c>
      <c r="BK10" s="173">
        <f t="shared" si="2"/>
        <v>0</v>
      </c>
      <c r="BL10" s="174">
        <f t="shared" si="2"/>
        <v>0</v>
      </c>
      <c r="BM10" s="174">
        <f t="shared" si="2"/>
        <v>0</v>
      </c>
      <c r="BN10" s="174">
        <f t="shared" si="2"/>
        <v>0</v>
      </c>
      <c r="BO10" s="175">
        <f t="shared" si="2"/>
        <v>0</v>
      </c>
      <c r="BP10" s="176">
        <f t="shared" si="1"/>
        <v>23.35902778</v>
      </c>
      <c r="BQ10" s="177"/>
      <c r="BR10" s="177"/>
      <c r="BS10" s="177"/>
      <c r="BT10" s="177"/>
    </row>
    <row r="13">
      <c r="AC13" s="108"/>
    </row>
    <row r="14">
      <c r="AC14" s="108"/>
    </row>
    <row r="16">
      <c r="AC16" s="108"/>
    </row>
    <row r="17">
      <c r="AC17" s="108"/>
    </row>
    <row r="18">
      <c r="AC18" s="108"/>
    </row>
    <row r="19">
      <c r="AC19" s="108"/>
      <c r="AF19" s="178"/>
    </row>
    <row r="20">
      <c r="AF20" s="178"/>
    </row>
  </sheetData>
  <mergeCells count="29">
    <mergeCell ref="AG3:AK3"/>
    <mergeCell ref="AL3:AP3"/>
    <mergeCell ref="AV3:AZ3"/>
    <mergeCell ref="BA3:BE3"/>
    <mergeCell ref="BF3:BJ3"/>
    <mergeCell ref="BK4:BO4"/>
    <mergeCell ref="BF4:BJ4"/>
    <mergeCell ref="BK3:BO3"/>
    <mergeCell ref="BR2:BS2"/>
    <mergeCell ref="AV4:AZ4"/>
    <mergeCell ref="BA4:BE4"/>
    <mergeCell ref="W4:AA4"/>
    <mergeCell ref="R4:V4"/>
    <mergeCell ref="B2:B5"/>
    <mergeCell ref="C4:G4"/>
    <mergeCell ref="C3:G3"/>
    <mergeCell ref="AB4:AF4"/>
    <mergeCell ref="AL4:AP4"/>
    <mergeCell ref="AG4:AK4"/>
    <mergeCell ref="H3:L3"/>
    <mergeCell ref="C2:AS2"/>
    <mergeCell ref="H4:L4"/>
    <mergeCell ref="M4:Q4"/>
    <mergeCell ref="W3:AA3"/>
    <mergeCell ref="R3:V3"/>
    <mergeCell ref="M3:Q3"/>
    <mergeCell ref="AB3:AF3"/>
    <mergeCell ref="AQ3:AU3"/>
    <mergeCell ref="AQ4:AU4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15.71"/>
    <col customWidth="1" min="11" max="11" width="15.14"/>
  </cols>
  <sheetData>
    <row r="2">
      <c r="B2" s="179" t="s">
        <v>190</v>
      </c>
      <c r="C2" s="180"/>
      <c r="E2" s="181" t="s">
        <v>332</v>
      </c>
      <c r="F2" s="180"/>
      <c r="H2" s="182" t="s">
        <v>392</v>
      </c>
      <c r="I2" s="180"/>
      <c r="K2" s="183" t="s">
        <v>411</v>
      </c>
      <c r="L2" s="180"/>
    </row>
    <row r="3">
      <c r="B3" s="184" t="s">
        <v>724</v>
      </c>
      <c r="C3" s="25">
        <f>SUM('Foreseen schedule'!F6:F76)</f>
        <v>3.5625</v>
      </c>
      <c r="E3" s="185" t="s">
        <v>724</v>
      </c>
      <c r="F3" s="25">
        <f>SUM('Foreseen schedule'!F78:F144)</f>
        <v>6.0625</v>
      </c>
      <c r="H3" s="186" t="s">
        <v>724</v>
      </c>
      <c r="I3" s="25">
        <f>SUM('Foreseen schedule'!F146:F175)</f>
        <v>4.333333333</v>
      </c>
      <c r="K3" s="187" t="s">
        <v>724</v>
      </c>
      <c r="L3" s="25">
        <f t="shared" ref="L3:L5" si="1">I3+F3+C3</f>
        <v>13.95833333</v>
      </c>
    </row>
    <row r="4">
      <c r="B4" s="184" t="s">
        <v>725</v>
      </c>
      <c r="C4" s="25">
        <f>SUM('Foreseen schedule'!G7:G77)</f>
        <v>1.05625</v>
      </c>
      <c r="E4" s="185" t="s">
        <v>725</v>
      </c>
      <c r="F4" s="25">
        <f>SUM('Foreseen schedule'!G79:G145)</f>
        <v>1.75625</v>
      </c>
      <c r="H4" s="186" t="s">
        <v>725</v>
      </c>
      <c r="I4" s="25">
        <f>SUM('Foreseen schedule'!G146:G175)</f>
        <v>1.3</v>
      </c>
      <c r="K4" s="187" t="s">
        <v>725</v>
      </c>
      <c r="L4" s="25">
        <f t="shared" si="1"/>
        <v>4.1125</v>
      </c>
    </row>
    <row r="5">
      <c r="B5" s="184" t="s">
        <v>709</v>
      </c>
      <c r="C5" s="25">
        <f>'Actual schedule'!H195+'Actual schedule'!I195</f>
        <v>4.534722222</v>
      </c>
      <c r="E5" s="185" t="s">
        <v>709</v>
      </c>
      <c r="F5" s="25">
        <f>'Actual schedule'!J195+'Actual schedule'!K195+'Actual schedule'!L195</f>
        <v>6.740972222</v>
      </c>
      <c r="H5" s="186" t="s">
        <v>709</v>
      </c>
      <c r="I5" s="25">
        <f>'Actual schedule'!M195+'Actual schedule'!N195+'Actual schedule'!O195</f>
        <v>11.52430556</v>
      </c>
      <c r="K5" s="187" t="s">
        <v>709</v>
      </c>
      <c r="L5" s="25">
        <f t="shared" si="1"/>
        <v>22.8</v>
      </c>
    </row>
    <row r="6">
      <c r="B6" s="188" t="s">
        <v>726</v>
      </c>
      <c r="C6" s="58">
        <f>C5/8</f>
        <v>0.5668402778</v>
      </c>
      <c r="E6" s="189" t="s">
        <v>726</v>
      </c>
      <c r="F6" s="58">
        <f>F5/4</f>
        <v>1.685243056</v>
      </c>
      <c r="H6" s="190" t="s">
        <v>726</v>
      </c>
      <c r="I6" s="58">
        <f>I5/4</f>
        <v>2.881076389</v>
      </c>
      <c r="K6" s="187" t="s">
        <v>726</v>
      </c>
      <c r="L6" s="25">
        <f>L5/4</f>
        <v>5.7</v>
      </c>
    </row>
    <row r="7">
      <c r="K7" s="191" t="s">
        <v>727</v>
      </c>
      <c r="L7" s="58">
        <f>L6/8</f>
        <v>0.7125</v>
      </c>
    </row>
    <row r="12">
      <c r="E12" s="192" t="s">
        <v>728</v>
      </c>
      <c r="F12" s="193">
        <f>SUMIF('Actual schedule'!C123:C193,"Late Activity",'Actual schedule'!V123:V193)</f>
        <v>0</v>
      </c>
    </row>
    <row r="13">
      <c r="E13" s="194" t="s">
        <v>729</v>
      </c>
      <c r="F13" s="25">
        <f>SUMIF('Actual schedule'!C124:C195,"Late Activity",'Actual schedule'!U124:U195)</f>
        <v>0</v>
      </c>
    </row>
    <row r="14">
      <c r="E14" s="195" t="s">
        <v>730</v>
      </c>
      <c r="F14" s="196">
        <f>F12-F13</f>
        <v>0</v>
      </c>
    </row>
  </sheetData>
  <mergeCells count="4">
    <mergeCell ref="B2:C2"/>
    <mergeCell ref="E2:F2"/>
    <mergeCell ref="H2:I2"/>
    <mergeCell ref="K2:L2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C1" s="5"/>
      <c r="D1" s="5"/>
    </row>
    <row r="2">
      <c r="C2" s="197" t="s">
        <v>731</v>
      </c>
      <c r="D2" s="197" t="s">
        <v>732</v>
      </c>
      <c r="E2" s="197" t="s">
        <v>733</v>
      </c>
      <c r="F2" s="197" t="s">
        <v>734</v>
      </c>
    </row>
    <row r="3">
      <c r="A3" s="23"/>
      <c r="B3" s="134" t="s">
        <v>711</v>
      </c>
      <c r="C3" s="198">
        <f>SUMIF('Actual schedule'!$D$4:$D$193,"M?",'Actual schedule'!$U$4:$U$193)+SUMIF('Actual schedule'!$D$4:$D$193,"M??",'Actual schedule'!$U$4:$U$193)</f>
        <v>3.826388889</v>
      </c>
      <c r="D3" s="198">
        <f>SUMIF('Actual schedule'!$D$4:$D$193,"M?",'Actual schedule'!$V$4:$V$193)+SUMIF('Actual schedule'!$D$4:$D$193,"M??",'Actual schedule'!$V$4:$V$193)</f>
        <v>1.458333333</v>
      </c>
      <c r="E3" s="198">
        <f>SUMIF('Foreseen schedule'!$D$6:$D$184,"M?",'Foreseen schedule'!$G$6:$G$184)+SUMIF('Foreseen schedule'!$D$6:$D$184,"M??",'Foreseen schedule'!$G$6:$G$184)</f>
        <v>0.4375</v>
      </c>
      <c r="F3" s="198">
        <f t="shared" ref="F3:F9" si="1">E3+D3</f>
        <v>1.895833333</v>
      </c>
      <c r="H3" s="197" t="s">
        <v>735</v>
      </c>
      <c r="I3" s="197" t="s">
        <v>736</v>
      </c>
      <c r="J3" s="197" t="s">
        <v>737</v>
      </c>
    </row>
    <row r="4">
      <c r="A4" s="23"/>
      <c r="B4" s="139" t="s">
        <v>712</v>
      </c>
      <c r="C4" s="198">
        <f>SUMIF('Actual schedule'!$D$4:$D$193,"H?",'Actual schedule'!$U$4:$U$193)+SUMIF('Actual schedule'!$D$4:$D$193,"H??",'Actual schedule'!$U$4:$U$193)</f>
        <v>4.230555556</v>
      </c>
      <c r="D4" s="198">
        <f>SUMIF('Actual schedule'!$D$4:$D$193,"H?",'Actual schedule'!$V$4:$V$193)+SUMIF('Actual schedule'!$D$4:$D$193,"H??",'Actual schedule'!$V$4:$V$193)</f>
        <v>2.645833333</v>
      </c>
      <c r="E4" s="198">
        <f>SUMIF('Foreseen schedule'!$D$6:$D$184,"H?",'Foreseen schedule'!$G$6:$G$184)+SUMIF('Foreseen schedule'!$D$6:$D$184,"H??",'Foreseen schedule'!$G$6:$G$184)</f>
        <v>0.79375</v>
      </c>
      <c r="F4" s="198">
        <f t="shared" si="1"/>
        <v>3.439583333</v>
      </c>
      <c r="H4" s="199">
        <f>71+67+30+7</f>
        <v>175</v>
      </c>
      <c r="I4" s="199">
        <f>71+40+52+7</f>
        <v>170</v>
      </c>
      <c r="J4" s="199">
        <f>15</f>
        <v>15</v>
      </c>
    </row>
    <row r="5">
      <c r="A5" s="23"/>
      <c r="B5" s="146" t="s">
        <v>168</v>
      </c>
      <c r="C5" s="198">
        <f>SUMIF('Actual schedule'!$D$4:$D$193,"S?",'Actual schedule'!$U$4:$U$193)+SUMIF('Actual schedule'!$D$4:$D$193,"S??",'Actual schedule'!$U$4:$U$193)</f>
        <v>11.28125</v>
      </c>
      <c r="D5" s="198">
        <f>SUMIF('Actual schedule'!$D$4:$D$193,"S?",'Actual schedule'!$V$4:$V$193)+SUMIF('Actual schedule'!$D$4:$D$193,"S??",'Actual schedule'!$V$4:$V$193)</f>
        <v>5.979166667</v>
      </c>
      <c r="E5" s="198">
        <f>SUMIF('Foreseen schedule'!$D$6:$D$184,"S?",'Foreseen schedule'!$G$6:$G$184)+SUMIF('Foreseen schedule'!$D$6:$D$184,"S??",'Foreseen schedule'!$G$6:$G$184)</f>
        <v>1.79375</v>
      </c>
      <c r="F5" s="198">
        <f t="shared" si="1"/>
        <v>7.772916667</v>
      </c>
    </row>
    <row r="6">
      <c r="A6" s="23"/>
      <c r="B6" s="158" t="s">
        <v>719</v>
      </c>
      <c r="C6" s="198">
        <f>SUMIF('Actual schedule'!D$4:D$193,"D?",'Actual schedule'!U$4:U$193)+SUMIF('Actual schedule'!D$4:D$193,"D??",'Actual schedule'!U$4:U$193)</f>
        <v>2.013888889</v>
      </c>
      <c r="D6" s="198">
        <f>SUMIF('Actual schedule'!$D$4:$D$193,"D?",'Actual schedule'!$V$4:$V$193)+SUMIF('Actual schedule'!$D$4:$D$193,"D??",'Actual schedule'!$V$4:$V$193)</f>
        <v>2.083333333</v>
      </c>
      <c r="E6" s="198">
        <f>SUMIF('Foreseen schedule'!$D$6:$D$184,"D?",'Foreseen schedule'!$G$6:$G$184)+SUMIF('Foreseen schedule'!$D$6:$D$184,"D??",'Foreseen schedule'!$G$6:$G$184)</f>
        <v>0.625</v>
      </c>
      <c r="F6" s="198">
        <f t="shared" si="1"/>
        <v>2.708333333</v>
      </c>
    </row>
    <row r="7">
      <c r="A7" s="23"/>
      <c r="B7" s="166" t="s">
        <v>721</v>
      </c>
      <c r="C7" s="198">
        <f>SUMIF('Actual schedule'!D$4:D$193,"I?",'Actual schedule'!U$4:U$193)+SUMIF('Actual schedule'!D$4:D$193,"I??",'Actual schedule'!U$4:U$193)</f>
        <v>1.447916667</v>
      </c>
      <c r="D7" s="198">
        <f>SUMIF('Actual schedule'!$D$4:$D$193,"I?",'Actual schedule'!$V$4:$V$193)+SUMIF('Actual schedule'!$D$4:$D$193,"I??",'Actual schedule'!$V$4:$V$193)</f>
        <v>2.458333333</v>
      </c>
      <c r="E7" s="198">
        <f>SUMIF('Foreseen schedule'!$D$6:$D$184,"I?",'Foreseen schedule'!$G$6:$G$184)+SUMIF('Foreseen schedule'!$D$6:$D$184,"I??",'Foreseen schedule'!$G$6:$G$184)</f>
        <v>0.8708333333</v>
      </c>
      <c r="F7" s="198">
        <f t="shared" si="1"/>
        <v>3.329166667</v>
      </c>
    </row>
    <row r="8">
      <c r="A8" s="5"/>
      <c r="B8" s="167" t="s">
        <v>22</v>
      </c>
      <c r="C8" s="200">
        <f t="shared" ref="C8:E8" si="2">SUM(C3:C7)</f>
        <v>22.8</v>
      </c>
      <c r="D8" s="201">
        <f t="shared" si="2"/>
        <v>14.625</v>
      </c>
      <c r="E8" s="201">
        <f t="shared" si="2"/>
        <v>4.520833333</v>
      </c>
      <c r="F8" s="200">
        <f t="shared" si="1"/>
        <v>19.14583333</v>
      </c>
    </row>
    <row r="9">
      <c r="B9" s="167" t="s">
        <v>738</v>
      </c>
      <c r="C9" s="200">
        <f t="shared" ref="C9:E9" si="3">C8/4</f>
        <v>5.7</v>
      </c>
      <c r="D9" s="201">
        <f t="shared" si="3"/>
        <v>3.65625</v>
      </c>
      <c r="E9" s="201">
        <f t="shared" si="3"/>
        <v>1.130208333</v>
      </c>
      <c r="F9" s="200">
        <f t="shared" si="1"/>
        <v>4.786458333</v>
      </c>
    </row>
    <row r="11">
      <c r="E11" s="202">
        <f>(C8/F8)-1</f>
        <v>0.19085963</v>
      </c>
    </row>
  </sheetData>
  <drawing r:id="rId1"/>
</worksheet>
</file>