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chedule" sheetId="1" r:id="rId4"/>
    <sheet state="visible" name="Worked hours" sheetId="2" r:id="rId5"/>
  </sheets>
  <definedNames/>
  <calcPr/>
</workbook>
</file>

<file path=xl/sharedStrings.xml><?xml version="1.0" encoding="utf-8"?>
<sst xmlns="http://schemas.openxmlformats.org/spreadsheetml/2006/main" count="419" uniqueCount="135">
  <si>
    <t>Done in time</t>
  </si>
  <si>
    <t>Completed late</t>
  </si>
  <si>
    <t>To be done</t>
  </si>
  <si>
    <t>In progress</t>
  </si>
  <si>
    <t>Late</t>
  </si>
  <si>
    <t>Started Early</t>
  </si>
  <si>
    <t>Completed early</t>
  </si>
  <si>
    <t>Activity / Deliverable</t>
  </si>
  <si>
    <t>Responsible</t>
  </si>
  <si>
    <t>Assistant</t>
  </si>
  <si>
    <t>Status</t>
  </si>
  <si>
    <t>Duration</t>
  </si>
  <si>
    <t>Error margin</t>
  </si>
  <si>
    <t>Total</t>
  </si>
  <si>
    <t>Time taken</t>
  </si>
  <si>
    <t>Project Inception</t>
  </si>
  <si>
    <t>All</t>
  </si>
  <si>
    <t>Done</t>
  </si>
  <si>
    <t>Project specification</t>
  </si>
  <si>
    <t>Set up blog</t>
  </si>
  <si>
    <t>Nicolas</t>
  </si>
  <si>
    <t>Make Requirements Definition</t>
  </si>
  <si>
    <t>Matheus</t>
  </si>
  <si>
    <t>Make Risk Analysis</t>
  </si>
  <si>
    <t>Álefe</t>
  </si>
  <si>
    <t>Make Schedule</t>
  </si>
  <si>
    <t>Make Budget</t>
  </si>
  <si>
    <t>Beautify blog</t>
  </si>
  <si>
    <t>Write Project charter</t>
  </si>
  <si>
    <t>Write blog posts</t>
  </si>
  <si>
    <t>Prepare project charter presentation</t>
  </si>
  <si>
    <t>Purchase and Gather Materials</t>
  </si>
  <si>
    <t>Project Charter</t>
  </si>
  <si>
    <t>Total Time</t>
  </si>
  <si>
    <t>Assemble robot base</t>
  </si>
  <si>
    <t>Test power bank supply with RPi</t>
  </si>
  <si>
    <t>Create robot mechanics model</t>
  </si>
  <si>
    <t>Create power supply circuits</t>
  </si>
  <si>
    <t>Test battery supply with motors</t>
  </si>
  <si>
    <t>Create robot supporting structures</t>
  </si>
  <si>
    <t>Model vehicle software</t>
  </si>
  <si>
    <t>Set up vehicle programming environment</t>
  </si>
  <si>
    <t>Model lock mechanics</t>
  </si>
  <si>
    <t>Create lock circuit</t>
  </si>
  <si>
    <t>Create lock control software</t>
  </si>
  <si>
    <t>Assemble lock mechanics on container</t>
  </si>
  <si>
    <t>Create item detection circuit</t>
  </si>
  <si>
    <t>Create item detection software</t>
  </si>
  <si>
    <t>Attach item detection circuit to container</t>
  </si>
  <si>
    <t>Set up cloud server</t>
  </si>
  <si>
    <t>Natan</t>
  </si>
  <si>
    <t>Set up database on cloud server</t>
  </si>
  <si>
    <t>Test item detection in vehicle</t>
  </si>
  <si>
    <t>Create motor interface circuit</t>
  </si>
  <si>
    <t>Test movement control through RPi</t>
  </si>
  <si>
    <t>Create ultrassound interface circuit</t>
  </si>
  <si>
    <t>Make ultrassound software</t>
  </si>
  <si>
    <t>Test ultrassound</t>
  </si>
  <si>
    <t>Attach circuits to robot base</t>
  </si>
  <si>
    <t>Create basic radio software</t>
  </si>
  <si>
    <t>Test radio communication with RPi</t>
  </si>
  <si>
    <t>Test power bank with all circuits</t>
  </si>
  <si>
    <t>Test RPi camera</t>
  </si>
  <si>
    <t>Integrate hardware and mechanics</t>
  </si>
  <si>
    <t>Test vehicle movement w/ circuits and load</t>
  </si>
  <si>
    <t>Model app software</t>
  </si>
  <si>
    <t>Create sketch of the app with Marvel</t>
  </si>
  <si>
    <t>Model database tables</t>
  </si>
  <si>
    <t>Model server's software</t>
  </si>
  <si>
    <t>Create model/drawing of the city</t>
  </si>
  <si>
    <t>Write Partial Evaluation 1 report</t>
  </si>
  <si>
    <t>Prepare Partial Evaluation 1 presentation</t>
  </si>
  <si>
    <t>Partial Evaluation 1</t>
  </si>
  <si>
    <t>Set up computer vision environment</t>
  </si>
  <si>
    <t>Test performance of CV on RPi</t>
  </si>
  <si>
    <t>Test vehicle movement on the eva mats</t>
  </si>
  <si>
    <t>Make vehicle go in a straight line</t>
  </si>
  <si>
    <t>Test visibility of colored tape on mat</t>
  </si>
  <si>
    <t>Create city roads with tape</t>
  </si>
  <si>
    <t>Create street recognition software</t>
  </si>
  <si>
    <t xml:space="preserve"> </t>
  </si>
  <si>
    <t>Test city visibility against background</t>
  </si>
  <si>
    <t>Create robot-server communication protocol</t>
  </si>
  <si>
    <t>Implement the app skeleton</t>
  </si>
  <si>
    <t>Create basic account system</t>
  </si>
  <si>
    <t>Create basic requests system</t>
  </si>
  <si>
    <t>Done - Blog</t>
  </si>
  <si>
    <t>Make the vehicle follow the road</t>
  </si>
  <si>
    <t>Create crossing recognition software</t>
  </si>
  <si>
    <t>Make the vehicle do a turn</t>
  </si>
  <si>
    <t>Create street signs (qr codes)</t>
  </si>
  <si>
    <t>Test visibility of QR codes</t>
  </si>
  <si>
    <t>Create street sign recognition software</t>
  </si>
  <si>
    <t>Test robot-server communication</t>
  </si>
  <si>
    <t>Create routing software</t>
  </si>
  <si>
    <t>Make vehicle receive route from server</t>
  </si>
  <si>
    <t>Create software to follow route</t>
  </si>
  <si>
    <t>Open box on server command</t>
  </si>
  <si>
    <t>Create delivery item detection software</t>
  </si>
  <si>
    <t>Update server on the robot status</t>
  </si>
  <si>
    <t>Write Partial evaluation 2 report</t>
  </si>
  <si>
    <t>Prepare Partial Evaluation 2 presentation</t>
  </si>
  <si>
    <t>Partial Evaluation 2</t>
  </si>
  <si>
    <t>Total time</t>
  </si>
  <si>
    <t>Create the obstacles</t>
  </si>
  <si>
    <t>Create obstacle recognition software</t>
  </si>
  <si>
    <t>Make the vehicle avoid an obstacle</t>
  </si>
  <si>
    <t>Make vehicle decide if it can't follow route</t>
  </si>
  <si>
    <t>Create the traffic lights</t>
  </si>
  <si>
    <t>Create vehicle-choosing software</t>
  </si>
  <si>
    <t>Create traffic light recognition software</t>
  </si>
  <si>
    <t>Integrate the vision components</t>
  </si>
  <si>
    <t>Integrate robot software modules</t>
  </si>
  <si>
    <t>Implement app account creation</t>
  </si>
  <si>
    <t>Create app delivery creation software</t>
  </si>
  <si>
    <t>Create app delivery finish software</t>
  </si>
  <si>
    <t>Create app delivery tracking software</t>
  </si>
  <si>
    <t>Update the app on the delivery status</t>
  </si>
  <si>
    <t>Integration of all parts</t>
  </si>
  <si>
    <t>Write Partial Evaluation 3 report</t>
  </si>
  <si>
    <t>Write Technical Report</t>
  </si>
  <si>
    <t>Prepare Partial Evaluation 3 presentation</t>
  </si>
  <si>
    <t>Shoot Video</t>
  </si>
  <si>
    <t>Partial Evaluation 3</t>
  </si>
  <si>
    <t>Prepare Final Evaluation presentation</t>
  </si>
  <si>
    <t>Final Evaluation</t>
  </si>
  <si>
    <t>TOTAL TOTAL</t>
  </si>
  <si>
    <t>First Evaluation</t>
  </si>
  <si>
    <t>Members</t>
  </si>
  <si>
    <t>Estimated Hours</t>
  </si>
  <si>
    <t>Worked hours</t>
  </si>
  <si>
    <t>Nathan</t>
  </si>
  <si>
    <t>Second Evaluation</t>
  </si>
  <si>
    <t>Third Evaluation</t>
  </si>
  <si>
    <t>Difference (%)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</si>
</sst>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"/>
    <numFmt numFmtId="165" formatCode="d/m"/>
  </numFmts>
  <fonts count="8">
    <font>
      <sz val="10.0"/>
      <color rgb="FF000000"/>
      <name val="Arial"/>
    </font>
    <font>
      <b/>
      <color theme="1"/>
      <name val="Arial"/>
    </font>
    <font>
      <b/>
      <color rgb="FFFFFFFF"/>
      <name val="Arial"/>
    </font>
    <font>
      <color theme="1"/>
      <name val="Arial"/>
    </font>
    <font>
      <b/>
      <color rgb="FF000000"/>
      <name val="Arial"/>
    </font>
    <font>
      <color rgb="FFFFFFFF"/>
      <name val="Arial"/>
    </font>
    <font>
      <color rgb="FF000000"/>
      <name val="Arial"/>
    </font>
    <font>
      <color rgb="FFD9D9D9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00FF00"/>
        <bgColor rgb="FF00FF00"/>
      </patternFill>
    </fill>
    <fill>
      <patternFill patternType="solid">
        <fgColor rgb="FF274E13"/>
        <bgColor rgb="FF274E13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rgb="FFFF0000"/>
        <bgColor rgb="FFFF0000"/>
      </patternFill>
    </fill>
    <fill>
      <patternFill patternType="solid">
        <fgColor rgb="FF0000FF"/>
        <bgColor rgb="FF0000FF"/>
      </patternFill>
    </fill>
    <fill>
      <patternFill patternType="solid">
        <fgColor rgb="FF00FFFF"/>
        <bgColor rgb="FF00FFF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B7E1CD"/>
        <bgColor rgb="FFB7E1CD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000000"/>
      </left>
    </border>
    <border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1" fillId="3" fontId="2" numFmtId="0" xfId="0" applyAlignment="1" applyBorder="1" applyFill="1" applyFont="1">
      <alignment horizontal="center" readingOrder="0" shrinkToFit="0" vertical="center" wrapText="1"/>
    </xf>
    <xf borderId="1" fillId="4" fontId="1" numFmtId="0" xfId="0" applyAlignment="1" applyBorder="1" applyFill="1" applyFont="1">
      <alignment horizontal="center" readingOrder="0" shrinkToFit="0" vertical="center" wrapText="1"/>
    </xf>
    <xf borderId="2" fillId="0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3" fillId="0" fontId="3" numFmtId="0" xfId="0" applyAlignment="1" applyBorder="1" applyFont="1">
      <alignment horizontal="center"/>
    </xf>
    <xf borderId="0" fillId="0" fontId="1" numFmtId="164" xfId="0" applyAlignment="1" applyFont="1" applyNumberFormat="1">
      <alignment horizontal="center" readingOrder="0" shrinkToFit="0" wrapText="1"/>
    </xf>
    <xf borderId="0" fillId="0" fontId="1" numFmtId="165" xfId="0" applyAlignment="1" applyFont="1" applyNumberFormat="1">
      <alignment horizontal="center" readingOrder="0" shrinkToFit="0" wrapText="1"/>
    </xf>
    <xf borderId="0" fillId="0" fontId="1" numFmtId="0" xfId="0" applyAlignment="1" applyFont="1">
      <alignment horizontal="center" shrinkToFit="0" wrapText="1"/>
    </xf>
    <xf borderId="1" fillId="5" fontId="4" numFmtId="0" xfId="0" applyAlignment="1" applyBorder="1" applyFill="1" applyFont="1">
      <alignment horizontal="center" readingOrder="0" shrinkToFit="0" vertical="center" wrapText="1"/>
    </xf>
    <xf borderId="1" fillId="6" fontId="1" numFmtId="0" xfId="0" applyAlignment="1" applyBorder="1" applyFill="1" applyFont="1">
      <alignment horizontal="center" readingOrder="0" shrinkToFit="0" vertical="center" wrapText="1"/>
    </xf>
    <xf borderId="4" fillId="7" fontId="5" numFmtId="0" xfId="0" applyAlignment="1" applyBorder="1" applyFill="1" applyFont="1">
      <alignment horizontal="center" readingOrder="0" shrinkToFit="0" vertical="center" wrapText="1"/>
    </xf>
    <xf borderId="1" fillId="8" fontId="3" numFmtId="0" xfId="0" applyAlignment="1" applyBorder="1" applyFill="1" applyFont="1">
      <alignment horizontal="center" readingOrder="0" shrinkToFit="0" vertical="center" wrapText="1"/>
    </xf>
    <xf borderId="0" fillId="0" fontId="3" numFmtId="0" xfId="0" applyAlignment="1" applyFont="1">
      <alignment horizontal="center" readingOrder="0" shrinkToFit="0" vertical="center" wrapText="1"/>
    </xf>
    <xf borderId="3" fillId="0" fontId="3" numFmtId="164" xfId="0" applyAlignment="1" applyBorder="1" applyFont="1" applyNumberFormat="1">
      <alignment horizontal="center" readingOrder="0" shrinkToFit="0" vertical="center" wrapText="1"/>
    </xf>
    <xf borderId="0" fillId="0" fontId="3" numFmtId="164" xfId="0" applyAlignment="1" applyFont="1" applyNumberFormat="1">
      <alignment horizontal="center" readingOrder="0" shrinkToFit="0" vertical="center" wrapText="1"/>
    </xf>
    <xf borderId="4" fillId="0" fontId="1" numFmtId="164" xfId="0" applyAlignment="1" applyBorder="1" applyFont="1" applyNumberFormat="1">
      <alignment horizontal="center" readingOrder="0" shrinkToFit="0" vertical="center" wrapText="1"/>
    </xf>
    <xf borderId="4" fillId="0" fontId="3" numFmtId="164" xfId="0" applyAlignment="1" applyBorder="1" applyFont="1" applyNumberFormat="1">
      <alignment horizontal="center" readingOrder="0" shrinkToFit="0" vertical="center" wrapText="1"/>
    </xf>
    <xf borderId="4" fillId="0" fontId="3" numFmtId="165" xfId="0" applyAlignment="1" applyBorder="1" applyFont="1" applyNumberFormat="1">
      <alignment horizontal="center" readingOrder="0" shrinkToFit="0" vertical="center" wrapText="1"/>
    </xf>
    <xf borderId="4" fillId="0" fontId="1" numFmtId="165" xfId="0" applyAlignment="1" applyBorder="1" applyFont="1" applyNumberFormat="1">
      <alignment horizontal="center" readingOrder="0" shrinkToFit="0" vertical="center" wrapText="1"/>
    </xf>
    <xf borderId="0" fillId="0" fontId="3" numFmtId="165" xfId="0" applyAlignment="1" applyFont="1" applyNumberFormat="1">
      <alignment horizontal="center" readingOrder="0" shrinkToFit="0" vertical="center" wrapText="1"/>
    </xf>
    <xf borderId="0" fillId="0" fontId="3" numFmtId="0" xfId="0" applyAlignment="1" applyFont="1">
      <alignment horizontal="center" shrinkToFit="0" vertical="center" wrapText="1"/>
    </xf>
    <xf borderId="5" fillId="0" fontId="3" numFmtId="0" xfId="0" applyAlignment="1" applyBorder="1" applyFont="1">
      <alignment horizontal="center" readingOrder="0" shrinkToFit="0" wrapText="1"/>
    </xf>
    <xf borderId="6" fillId="0" fontId="3" numFmtId="0" xfId="0" applyAlignment="1" applyBorder="1" applyFont="1">
      <alignment horizontal="center" readingOrder="0"/>
    </xf>
    <xf borderId="5" fillId="0" fontId="3" numFmtId="164" xfId="0" applyAlignment="1" applyBorder="1" applyFont="1" applyNumberFormat="1">
      <alignment horizontal="center" readingOrder="0"/>
    </xf>
    <xf borderId="6" fillId="0" fontId="3" numFmtId="164" xfId="0" applyAlignment="1" applyBorder="1" applyFont="1" applyNumberFormat="1">
      <alignment horizontal="center" readingOrder="0"/>
    </xf>
    <xf borderId="7" fillId="9" fontId="1" numFmtId="164" xfId="0" applyAlignment="1" applyBorder="1" applyFill="1" applyFont="1" applyNumberFormat="1">
      <alignment horizontal="center" readingOrder="0"/>
    </xf>
    <xf borderId="4" fillId="10" fontId="3" numFmtId="164" xfId="0" applyAlignment="1" applyBorder="1" applyFill="1" applyFont="1" applyNumberFormat="1">
      <alignment horizontal="center" readingOrder="0"/>
    </xf>
    <xf borderId="4" fillId="0" fontId="3" numFmtId="164" xfId="0" applyAlignment="1" applyBorder="1" applyFont="1" applyNumberFormat="1">
      <alignment horizontal="center" readingOrder="0"/>
    </xf>
    <xf borderId="4" fillId="0" fontId="3" numFmtId="165" xfId="0" applyAlignment="1" applyBorder="1" applyFont="1" applyNumberFormat="1">
      <alignment horizontal="center" readingOrder="0"/>
    </xf>
    <xf borderId="7" fillId="9" fontId="1" numFmtId="165" xfId="0" applyAlignment="1" applyBorder="1" applyFont="1" applyNumberFormat="1">
      <alignment horizontal="center" readingOrder="0"/>
    </xf>
    <xf borderId="6" fillId="5" fontId="3" numFmtId="165" xfId="0" applyAlignment="1" applyBorder="1" applyFont="1" applyNumberFormat="1">
      <alignment horizontal="center" readingOrder="0"/>
    </xf>
    <xf borderId="6" fillId="0" fontId="3" numFmtId="165" xfId="0" applyAlignment="1" applyBorder="1" applyFont="1" applyNumberFormat="1">
      <alignment horizontal="center" readingOrder="0"/>
    </xf>
    <xf borderId="8" fillId="0" fontId="3" numFmtId="165" xfId="0" applyAlignment="1" applyBorder="1" applyFont="1" applyNumberFormat="1">
      <alignment horizontal="center" readingOrder="0"/>
    </xf>
    <xf borderId="9" fillId="0" fontId="3" numFmtId="0" xfId="0" applyAlignment="1" applyBorder="1" applyFont="1">
      <alignment horizontal="center" readingOrder="0" shrinkToFit="0" wrapText="1"/>
    </xf>
    <xf borderId="2" fillId="0" fontId="3" numFmtId="0" xfId="0" applyAlignment="1" applyBorder="1" applyFont="1">
      <alignment horizontal="center" readingOrder="0"/>
    </xf>
    <xf borderId="2" fillId="0" fontId="3" numFmtId="0" xfId="0" applyAlignment="1" applyBorder="1" applyFont="1">
      <alignment horizontal="center" vertical="bottom"/>
    </xf>
    <xf borderId="9" fillId="2" fontId="3" numFmtId="0" xfId="0" applyAlignment="1" applyBorder="1" applyFont="1">
      <alignment horizontal="center"/>
    </xf>
    <xf borderId="2" fillId="2" fontId="3" numFmtId="0" xfId="0" applyAlignment="1" applyBorder="1" applyFont="1">
      <alignment horizontal="center"/>
    </xf>
    <xf borderId="10" fillId="9" fontId="3" numFmtId="0" xfId="0" applyAlignment="1" applyBorder="1" applyFont="1">
      <alignment horizontal="center"/>
    </xf>
    <xf borderId="11" fillId="0" fontId="3" numFmtId="0" xfId="0" applyAlignment="1" applyBorder="1" applyFont="1">
      <alignment horizontal="center"/>
    </xf>
    <xf borderId="3" fillId="0" fontId="3" numFmtId="0" xfId="0" applyAlignment="1" applyBorder="1" applyFont="1">
      <alignment horizontal="center" readingOrder="0" shrinkToFit="0" wrapText="1"/>
    </xf>
    <xf borderId="0" fillId="0" fontId="3" numFmtId="0" xfId="0" applyAlignment="1" applyFont="1">
      <alignment horizontal="center" readingOrder="0"/>
    </xf>
    <xf borderId="0" fillId="0" fontId="3" numFmtId="0" xfId="0" applyAlignment="1" applyFont="1">
      <alignment horizontal="center" vertical="bottom"/>
    </xf>
    <xf borderId="0" fillId="2" fontId="3" numFmtId="0" xfId="0" applyAlignment="1" applyFont="1">
      <alignment horizontal="center"/>
    </xf>
    <xf borderId="12" fillId="3" fontId="3" numFmtId="0" xfId="0" applyAlignment="1" applyBorder="1" applyFont="1">
      <alignment horizontal="center"/>
    </xf>
    <xf borderId="12" fillId="9" fontId="3" numFmtId="0" xfId="0" applyAlignment="1" applyBorder="1" applyFont="1">
      <alignment horizontal="center"/>
    </xf>
    <xf borderId="13" fillId="0" fontId="3" numFmtId="0" xfId="0" applyAlignment="1" applyBorder="1" applyFont="1">
      <alignment horizontal="center"/>
    </xf>
    <xf borderId="12" fillId="2" fontId="3" numFmtId="0" xfId="0" applyAlignment="1" applyBorder="1" applyFont="1">
      <alignment horizontal="center"/>
    </xf>
    <xf borderId="9" fillId="0" fontId="1" numFmtId="0" xfId="0" applyAlignment="1" applyBorder="1" applyFont="1">
      <alignment horizontal="center" readingOrder="0" shrinkToFit="0" wrapText="1"/>
    </xf>
    <xf borderId="9" fillId="0" fontId="3" numFmtId="0" xfId="0" applyAlignment="1" applyBorder="1" applyFont="1">
      <alignment horizontal="center"/>
    </xf>
    <xf borderId="10" fillId="2" fontId="3" numFmtId="0" xfId="0" applyAlignment="1" applyBorder="1" applyFont="1">
      <alignment horizontal="center"/>
    </xf>
    <xf borderId="14" fillId="0" fontId="3" numFmtId="0" xfId="0" applyAlignment="1" applyBorder="1" applyFont="1">
      <alignment horizontal="center" readingOrder="0" shrinkToFit="0" wrapText="1"/>
    </xf>
    <xf borderId="4" fillId="0" fontId="3" numFmtId="0" xfId="0" applyAlignment="1" applyBorder="1" applyFont="1">
      <alignment horizontal="center" readingOrder="0"/>
    </xf>
    <xf borderId="4" fillId="0" fontId="3" numFmtId="0" xfId="0" applyAlignment="1" applyBorder="1" applyFont="1">
      <alignment horizontal="center"/>
    </xf>
    <xf borderId="4" fillId="0" fontId="3" numFmtId="0" xfId="0" applyAlignment="1" applyBorder="1" applyFont="1">
      <alignment horizontal="center" vertical="bottom"/>
    </xf>
    <xf borderId="14" fillId="0" fontId="3" numFmtId="0" xfId="0" applyAlignment="1" applyBorder="1" applyFont="1">
      <alignment horizontal="center"/>
    </xf>
    <xf borderId="4" fillId="2" fontId="3" numFmtId="0" xfId="0" applyAlignment="1" applyBorder="1" applyFont="1">
      <alignment horizontal="center"/>
    </xf>
    <xf borderId="7" fillId="2" fontId="3" numFmtId="0" xfId="0" applyAlignment="1" applyBorder="1" applyFont="1">
      <alignment horizontal="center"/>
    </xf>
    <xf borderId="7" fillId="9" fontId="3" numFmtId="0" xfId="0" applyAlignment="1" applyBorder="1" applyFont="1">
      <alignment horizontal="center"/>
    </xf>
    <xf borderId="0" fillId="3" fontId="3" numFmtId="0" xfId="0" applyAlignment="1" applyFont="1">
      <alignment horizontal="center"/>
    </xf>
    <xf borderId="0" fillId="6" fontId="3" numFmtId="0" xfId="0" applyAlignment="1" applyFont="1">
      <alignment horizontal="center"/>
    </xf>
    <xf borderId="12" fillId="2" fontId="6" numFmtId="0" xfId="0" applyAlignment="1" applyBorder="1" applyFont="1">
      <alignment horizontal="center"/>
    </xf>
    <xf borderId="12" fillId="6" fontId="3" numFmtId="0" xfId="0" applyAlignment="1" applyBorder="1" applyFont="1">
      <alignment horizontal="center"/>
    </xf>
    <xf borderId="0" fillId="10" fontId="3" numFmtId="0" xfId="0" applyAlignment="1" applyFont="1">
      <alignment horizontal="center"/>
    </xf>
    <xf borderId="0" fillId="8" fontId="3" numFmtId="0" xfId="0" applyAlignment="1" applyFont="1">
      <alignment horizontal="center"/>
    </xf>
    <xf borderId="4" fillId="10" fontId="3" numFmtId="0" xfId="0" applyAlignment="1" applyBorder="1" applyFont="1">
      <alignment horizontal="center"/>
    </xf>
    <xf borderId="3" fillId="10" fontId="3" numFmtId="0" xfId="0" applyAlignment="1" applyBorder="1" applyFont="1">
      <alignment horizontal="center" readingOrder="0" shrinkToFit="0" wrapText="1"/>
    </xf>
    <xf borderId="0" fillId="10" fontId="3" numFmtId="0" xfId="0" applyAlignment="1" applyFont="1">
      <alignment horizontal="center" readingOrder="0"/>
    </xf>
    <xf borderId="0" fillId="10" fontId="3" numFmtId="0" xfId="0" applyAlignment="1" applyFont="1">
      <alignment horizontal="center" vertical="bottom"/>
    </xf>
    <xf borderId="3" fillId="10" fontId="3" numFmtId="0" xfId="0" applyAlignment="1" applyBorder="1" applyFont="1">
      <alignment horizontal="center"/>
    </xf>
    <xf borderId="12" fillId="9" fontId="7" numFmtId="0" xfId="0" applyAlignment="1" applyBorder="1" applyFont="1">
      <alignment horizontal="center"/>
    </xf>
    <xf borderId="0" fillId="10" fontId="6" numFmtId="0" xfId="0" applyAlignment="1" applyFont="1">
      <alignment horizontal="center" readingOrder="0"/>
    </xf>
    <xf borderId="0" fillId="2" fontId="3" numFmtId="0" xfId="0" applyAlignment="1" applyFont="1">
      <alignment horizontal="center" readingOrder="0"/>
    </xf>
    <xf borderId="0" fillId="0" fontId="3" numFmtId="0" xfId="0" applyAlignment="1" applyFont="1">
      <alignment horizontal="center" readingOrder="0" vertical="bottom"/>
    </xf>
    <xf borderId="3" fillId="0" fontId="3" numFmtId="0" xfId="0" applyAlignment="1" applyBorder="1" applyFont="1">
      <alignment horizontal="center" readingOrder="0" shrinkToFit="0" vertical="bottom" wrapText="1"/>
    </xf>
    <xf borderId="3" fillId="0" fontId="3" numFmtId="0" xfId="0" applyAlignment="1" applyBorder="1" applyFont="1">
      <alignment horizontal="center" vertical="bottom"/>
    </xf>
    <xf borderId="12" fillId="9" fontId="3" numFmtId="0" xfId="0" applyAlignment="1" applyBorder="1" applyFont="1">
      <alignment horizontal="center" vertical="bottom"/>
    </xf>
    <xf borderId="0" fillId="6" fontId="3" numFmtId="0" xfId="0" applyAlignment="1" applyFont="1">
      <alignment horizontal="center" vertical="bottom"/>
    </xf>
    <xf borderId="12" fillId="3" fontId="3" numFmtId="0" xfId="0" applyAlignment="1" applyBorder="1" applyFont="1">
      <alignment horizontal="center" vertical="bottom"/>
    </xf>
    <xf borderId="12" fillId="6" fontId="3" numFmtId="0" xfId="0" applyAlignment="1" applyBorder="1" applyFont="1">
      <alignment horizontal="center" vertical="bottom"/>
    </xf>
    <xf borderId="0" fillId="3" fontId="3" numFmtId="0" xfId="0" applyAlignment="1" applyFont="1">
      <alignment horizontal="center" vertical="bottom"/>
    </xf>
    <xf borderId="3" fillId="0" fontId="3" numFmtId="0" xfId="0" applyAlignment="1" applyBorder="1" applyFont="1">
      <alignment horizontal="center" shrinkToFit="0" vertical="bottom" wrapText="1"/>
    </xf>
    <xf borderId="13" fillId="0" fontId="3" numFmtId="0" xfId="0" applyAlignment="1" applyBorder="1" applyFont="1">
      <alignment horizontal="center" vertical="bottom"/>
    </xf>
    <xf borderId="13" fillId="2" fontId="3" numFmtId="0" xfId="0" applyAlignment="1" applyBorder="1" applyFont="1">
      <alignment horizontal="center" vertical="bottom"/>
    </xf>
    <xf borderId="13" fillId="3" fontId="3" numFmtId="0" xfId="0" applyAlignment="1" applyBorder="1" applyFont="1">
      <alignment horizontal="center" vertical="bottom"/>
    </xf>
    <xf borderId="13" fillId="7" fontId="3" numFmtId="0" xfId="0" applyAlignment="1" applyBorder="1" applyFont="1">
      <alignment horizontal="center" vertical="bottom"/>
    </xf>
    <xf borderId="12" fillId="2" fontId="3" numFmtId="0" xfId="0" applyAlignment="1" applyBorder="1" applyFont="1">
      <alignment horizontal="center" vertical="bottom"/>
    </xf>
    <xf borderId="13" fillId="6" fontId="3" numFmtId="0" xfId="0" applyAlignment="1" applyBorder="1" applyFont="1">
      <alignment horizontal="center" vertical="bottom"/>
    </xf>
    <xf borderId="0" fillId="7" fontId="3" numFmtId="0" xfId="0" applyAlignment="1" applyFont="1">
      <alignment horizontal="center"/>
    </xf>
    <xf borderId="0" fillId="5" fontId="3" numFmtId="0" xfId="0" applyAlignment="1" applyFont="1">
      <alignment horizontal="center"/>
    </xf>
    <xf borderId="13" fillId="10" fontId="3" numFmtId="0" xfId="0" applyAlignment="1" applyBorder="1" applyFont="1">
      <alignment horizontal="center" vertical="bottom"/>
    </xf>
    <xf borderId="12" fillId="7" fontId="3" numFmtId="0" xfId="0" applyAlignment="1" applyBorder="1" applyFont="1">
      <alignment horizontal="center"/>
    </xf>
    <xf borderId="12" fillId="5" fontId="3" numFmtId="0" xfId="0" applyAlignment="1" applyBorder="1" applyFont="1">
      <alignment horizontal="center"/>
    </xf>
    <xf borderId="0" fillId="0" fontId="3" numFmtId="0" xfId="0" applyAlignment="1" applyFont="1">
      <alignment horizontal="center" vertical="bottom"/>
    </xf>
    <xf borderId="0" fillId="2" fontId="3" numFmtId="0" xfId="0" applyAlignment="1" applyFont="1">
      <alignment horizontal="center" vertical="bottom"/>
    </xf>
    <xf borderId="13" fillId="5" fontId="3" numFmtId="0" xfId="0" applyAlignment="1" applyBorder="1" applyFont="1">
      <alignment horizontal="center" vertical="bottom"/>
    </xf>
    <xf borderId="12" fillId="5" fontId="3" numFmtId="0" xfId="0" applyAlignment="1" applyBorder="1" applyFont="1">
      <alignment horizontal="center" vertical="bottom"/>
    </xf>
    <xf borderId="0" fillId="5" fontId="3" numFmtId="0" xfId="0" applyAlignment="1" applyFont="1">
      <alignment horizontal="center" vertical="bottom"/>
    </xf>
    <xf borderId="3" fillId="0" fontId="3" numFmtId="0" xfId="0" applyAlignment="1" applyBorder="1" applyFont="1">
      <alignment horizontal="center" readingOrder="0" vertical="bottom"/>
    </xf>
    <xf borderId="2" fillId="5" fontId="3" numFmtId="0" xfId="0" applyAlignment="1" applyBorder="1" applyFont="1">
      <alignment horizontal="center"/>
    </xf>
    <xf borderId="10" fillId="5" fontId="3" numFmtId="0" xfId="0" applyAlignment="1" applyBorder="1" applyFont="1">
      <alignment horizontal="center"/>
    </xf>
    <xf borderId="0" fillId="4" fontId="3" numFmtId="0" xfId="0" applyAlignment="1" applyFont="1">
      <alignment horizontal="center"/>
    </xf>
    <xf borderId="12" fillId="4" fontId="3" numFmtId="0" xfId="0" applyAlignment="1" applyBorder="1" applyFont="1">
      <alignment horizontal="center"/>
    </xf>
    <xf borderId="2" fillId="4" fontId="3" numFmtId="0" xfId="0" applyAlignment="1" applyBorder="1" applyFont="1">
      <alignment horizontal="center"/>
    </xf>
    <xf borderId="10" fillId="4" fontId="3" numFmtId="0" xfId="0" applyAlignment="1" applyBorder="1" applyFont="1">
      <alignment horizontal="center"/>
    </xf>
    <xf borderId="14" fillId="0" fontId="3" numFmtId="0" xfId="0" applyAlignment="1" applyBorder="1" applyFont="1">
      <alignment horizontal="center" readingOrder="0" shrinkToFit="0" vertical="bottom" wrapText="1"/>
    </xf>
    <xf borderId="4" fillId="0" fontId="3" numFmtId="0" xfId="0" applyAlignment="1" applyBorder="1" applyFont="1">
      <alignment horizontal="center" vertical="bottom"/>
    </xf>
    <xf borderId="14" fillId="0" fontId="3" numFmtId="0" xfId="0" applyAlignment="1" applyBorder="1" applyFont="1">
      <alignment horizontal="center" vertical="bottom"/>
    </xf>
    <xf borderId="7" fillId="9" fontId="3" numFmtId="0" xfId="0" applyAlignment="1" applyBorder="1" applyFont="1">
      <alignment horizontal="center" vertical="bottom"/>
    </xf>
    <xf borderId="14" fillId="0" fontId="3" numFmtId="0" xfId="0" applyAlignment="1" applyBorder="1" applyFont="1">
      <alignment horizontal="center" shrinkToFit="0" vertical="bottom" wrapText="1"/>
    </xf>
    <xf borderId="15" fillId="0" fontId="3" numFmtId="0" xfId="0" applyAlignment="1" applyBorder="1" applyFont="1">
      <alignment horizontal="center" vertical="bottom"/>
    </xf>
    <xf borderId="0" fillId="0" fontId="3" numFmtId="0" xfId="0" applyAlignment="1" applyFont="1">
      <alignment horizontal="center" readingOrder="0" shrinkToFit="0" wrapText="1"/>
    </xf>
    <xf borderId="0" fillId="0" fontId="3" numFmtId="0" xfId="0" applyAlignment="1" applyFont="1">
      <alignment horizontal="center" shrinkToFit="0" vertical="bottom" wrapText="1"/>
    </xf>
    <xf borderId="0" fillId="0" fontId="3" numFmtId="0" xfId="0" applyAlignment="1" applyFont="1">
      <alignment horizontal="center" shrinkToFit="0" wrapText="1"/>
    </xf>
    <xf borderId="0" fillId="11" fontId="3" numFmtId="0" xfId="0" applyAlignment="1" applyFill="1" applyFont="1">
      <alignment horizontal="center" vertical="bottom"/>
    </xf>
    <xf borderId="0" fillId="11" fontId="3" numFmtId="0" xfId="0" applyAlignment="1" applyFont="1">
      <alignment horizontal="center" readingOrder="0" vertical="bottom"/>
    </xf>
    <xf borderId="0" fillId="0" fontId="3" numFmtId="0" xfId="0" applyAlignment="1" applyFont="1">
      <alignment readingOrder="0"/>
    </xf>
    <xf borderId="0" fillId="0" fontId="3" numFmtId="0" xfId="0" applyFont="1"/>
    <xf borderId="0" fillId="0" fontId="3" numFmtId="4" xfId="0" applyFont="1" applyNumberForma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Estimated and Worked hours - First Evaluation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'Worked hours'!$B$2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'Worked hours'!$A$3:$A$6</c:f>
            </c:strRef>
          </c:cat>
          <c:val>
            <c:numRef>
              <c:f>'Worked hours'!$B$3:$B$6</c:f>
              <c:numCache/>
            </c:numRef>
          </c:val>
        </c:ser>
        <c:ser>
          <c:idx val="1"/>
          <c:order val="1"/>
          <c:tx>
            <c:strRef>
              <c:f>'Worked hours'!$C$2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'Worked hours'!$A$3:$A$6</c:f>
            </c:strRef>
          </c:cat>
          <c:val>
            <c:numRef>
              <c:f>'Worked hours'!$C$3:$C$6</c:f>
              <c:numCache/>
            </c:numRef>
          </c:val>
        </c:ser>
        <c:axId val="434848571"/>
        <c:axId val="733474487"/>
      </c:barChart>
      <c:catAx>
        <c:axId val="43484857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Members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733474487"/>
      </c:catAx>
      <c:valAx>
        <c:axId val="7334744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Horas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43484857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Estimated and Worked hours - Second Evaluation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'Worked hours'!$B$10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'Worked hours'!$A$11:$A$14</c:f>
            </c:strRef>
          </c:cat>
          <c:val>
            <c:numRef>
              <c:f>'Worked hours'!$B$11:$B$14</c:f>
              <c:numCache/>
            </c:numRef>
          </c:val>
        </c:ser>
        <c:ser>
          <c:idx val="1"/>
          <c:order val="1"/>
          <c:tx>
            <c:strRef>
              <c:f>'Worked hours'!$C$10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3"/>
          </c:dPt>
          <c:cat>
            <c:strRef>
              <c:f>'Worked hours'!$A$11:$A$14</c:f>
            </c:strRef>
          </c:cat>
          <c:val>
            <c:numRef>
              <c:f>'Worked hours'!$C$11:$C$14</c:f>
              <c:numCache/>
            </c:numRef>
          </c:val>
        </c:ser>
        <c:axId val="115934128"/>
        <c:axId val="1520546415"/>
      </c:barChart>
      <c:catAx>
        <c:axId val="115934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Members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20546415"/>
      </c:catAx>
      <c:valAx>
        <c:axId val="152054641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Horas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5934128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Estimated and Worked hours - Third Evaluation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'Worked hours'!$B$18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'Worked hours'!$A$19:$A$22</c:f>
            </c:strRef>
          </c:cat>
          <c:val>
            <c:numRef>
              <c:f>'Worked hours'!$B$19:$B$22</c:f>
              <c:numCache/>
            </c:numRef>
          </c:val>
        </c:ser>
        <c:ser>
          <c:idx val="1"/>
          <c:order val="1"/>
          <c:tx>
            <c:strRef>
              <c:f>'Worked hours'!$C$18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'Worked hours'!$A$19:$A$22</c:f>
            </c:strRef>
          </c:cat>
          <c:val>
            <c:numRef>
              <c:f>'Worked hours'!$C$19:$C$22</c:f>
              <c:numCache/>
            </c:numRef>
          </c:val>
        </c:ser>
        <c:axId val="1419542963"/>
        <c:axId val="1551140635"/>
      </c:barChart>
      <c:catAx>
        <c:axId val="141954296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Members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551140635"/>
      </c:catAx>
      <c:valAx>
        <c:axId val="155114063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Horas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19542963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Estimated and Worked hours - Final Evaluation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'Worked hours'!$B$26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'Worked hours'!$A$27:$A$30</c:f>
            </c:strRef>
          </c:cat>
          <c:val>
            <c:numRef>
              <c:f>'Worked hours'!$B$27:$B$30</c:f>
              <c:numCache/>
            </c:numRef>
          </c:val>
        </c:ser>
        <c:ser>
          <c:idx val="1"/>
          <c:order val="1"/>
          <c:tx>
            <c:strRef>
              <c:f>'Worked hours'!$C$26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'Worked hours'!$A$27:$A$30</c:f>
            </c:strRef>
          </c:cat>
          <c:val>
            <c:numRef>
              <c:f>'Worked hours'!$C$27:$C$30</c:f>
              <c:numCache/>
            </c:numRef>
          </c:val>
        </c:ser>
        <c:axId val="1452564917"/>
        <c:axId val="1085110033"/>
      </c:barChart>
      <c:catAx>
        <c:axId val="1452564917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Members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085110033"/>
      </c:catAx>
      <c:valAx>
        <c:axId val="1085110033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Horas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52564917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strRef>
              <c:f>'Worked hours'!$B$34</c:f>
            </c:strRef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'Worked hours'!$A$35:$A$38</c:f>
            </c:strRef>
          </c:cat>
          <c:val>
            <c:numRef>
              <c:f>'Worked hours'!$B$35:$B$38</c:f>
              <c:numCache/>
            </c:numRef>
          </c:val>
        </c:ser>
        <c:ser>
          <c:idx val="1"/>
          <c:order val="1"/>
          <c:tx>
            <c:strRef>
              <c:f>'Worked hours'!$C$34</c:f>
            </c:strRef>
          </c:tx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cat>
            <c:strRef>
              <c:f>'Worked hours'!$A$35:$A$38</c:f>
            </c:strRef>
          </c:cat>
          <c:val>
            <c:numRef>
              <c:f>'Worked hours'!$C$35:$C$38</c:f>
              <c:numCache/>
            </c:numRef>
          </c:val>
        </c:ser>
        <c:axId val="1483077740"/>
        <c:axId val="1132564887"/>
      </c:barChart>
      <c:catAx>
        <c:axId val="14830777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132564887"/>
      </c:catAx>
      <c:valAx>
        <c:axId val="113256488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1483077740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57150</xdr:colOff>
      <xdr:row>1</xdr:row>
      <xdr:rowOff>47625</xdr:rowOff>
    </xdr:from>
    <xdr:ext cx="5715000" cy="3533775"/>
    <xdr:graphicFrame>
      <xdr:nvGraphicFramePr>
        <xdr:cNvPr id="1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57150</xdr:colOff>
      <xdr:row>21</xdr:row>
      <xdr:rowOff>114300</xdr:rowOff>
    </xdr:from>
    <xdr:ext cx="5715000" cy="3533775"/>
    <xdr:graphicFrame>
      <xdr:nvGraphicFramePr>
        <xdr:cNvPr id="2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10</xdr:col>
      <xdr:colOff>219075</xdr:colOff>
      <xdr:row>1</xdr:row>
      <xdr:rowOff>47625</xdr:rowOff>
    </xdr:from>
    <xdr:ext cx="5715000" cy="3533775"/>
    <xdr:graphicFrame>
      <xdr:nvGraphicFramePr>
        <xdr:cNvPr id="3" name="Chart 3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3"/>
        </a:graphicData>
      </a:graphic>
    </xdr:graphicFrame>
    <xdr:clientData fLocksWithSheet="0"/>
  </xdr:oneCellAnchor>
  <xdr:oneCellAnchor>
    <xdr:from>
      <xdr:col>10</xdr:col>
      <xdr:colOff>219075</xdr:colOff>
      <xdr:row>21</xdr:row>
      <xdr:rowOff>114300</xdr:rowOff>
    </xdr:from>
    <xdr:ext cx="5715000" cy="3533775"/>
    <xdr:graphicFrame>
      <xdr:nvGraphicFramePr>
        <xdr:cNvPr id="4" name="Chart 4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4"/>
        </a:graphicData>
      </a:graphic>
    </xdr:graphicFrame>
    <xdr:clientData fLocksWithSheet="0"/>
  </xdr:oneCellAnchor>
  <xdr:oneCellAnchor>
    <xdr:from>
      <xdr:col>4</xdr:col>
      <xdr:colOff>57150</xdr:colOff>
      <xdr:row>40</xdr:row>
      <xdr:rowOff>19050</xdr:rowOff>
    </xdr:from>
    <xdr:ext cx="5715000" cy="3533775"/>
    <xdr:graphicFrame>
      <xdr:nvGraphicFramePr>
        <xdr:cNvPr id="5" name="Chart 5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5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8.0" ySplit="3.0" topLeftCell="I4" activePane="bottomRight" state="frozen"/>
      <selection activeCell="I1" sqref="I1" pane="topRight"/>
      <selection activeCell="A4" sqref="A4" pane="bottomLeft"/>
      <selection activeCell="I4" sqref="I4" pane="bottomRight"/>
    </sheetView>
  </sheetViews>
  <sheetFormatPr customHeight="1" defaultColWidth="14.43" defaultRowHeight="15.75"/>
  <cols>
    <col customWidth="1" min="1" max="1" width="37.29"/>
    <col customWidth="1" min="2" max="2" width="10.86"/>
    <col customWidth="1" min="3" max="3" width="10.14"/>
    <col customWidth="1" min="4" max="4" width="10.43"/>
    <col customWidth="1" min="5" max="5" width="8.0"/>
    <col customWidth="1" min="6" max="6" width="11.29"/>
    <col customWidth="1" min="7" max="7" width="5.71"/>
    <col customWidth="1" min="8" max="8" width="10.43"/>
    <col customWidth="1" min="9" max="10" width="5.86"/>
    <col customWidth="1" min="11" max="11" width="0.43"/>
    <col customWidth="1" min="12" max="27" width="5.86"/>
  </cols>
  <sheetData>
    <row r="1" ht="26.25" customHeight="1">
      <c r="A1" s="1" t="s">
        <v>0</v>
      </c>
      <c r="B1" s="2" t="s">
        <v>1</v>
      </c>
      <c r="C1" s="3" t="s">
        <v>2</v>
      </c>
      <c r="D1" s="4"/>
      <c r="E1" s="5"/>
      <c r="F1" s="5"/>
      <c r="G1" s="5"/>
      <c r="H1" s="5"/>
      <c r="I1" s="6"/>
      <c r="J1" s="5"/>
      <c r="K1" s="5"/>
      <c r="L1" s="5"/>
      <c r="M1" s="5"/>
      <c r="N1" s="7"/>
      <c r="O1" s="7"/>
      <c r="P1" s="7"/>
      <c r="Q1" s="8"/>
      <c r="R1" s="8"/>
      <c r="S1" s="8"/>
      <c r="T1" s="8"/>
      <c r="U1" s="7"/>
      <c r="V1" s="8"/>
      <c r="W1" s="8"/>
      <c r="X1" s="8"/>
      <c r="Y1" s="7"/>
      <c r="Z1" s="8"/>
      <c r="AA1" s="8"/>
      <c r="AB1" s="9"/>
      <c r="AC1" s="9"/>
      <c r="AD1" s="9"/>
    </row>
    <row r="2" ht="26.25" customHeight="1">
      <c r="A2" s="10" t="s">
        <v>3</v>
      </c>
      <c r="B2" s="11" t="s">
        <v>4</v>
      </c>
      <c r="C2" s="12" t="s">
        <v>5</v>
      </c>
      <c r="D2" s="13" t="s">
        <v>6</v>
      </c>
      <c r="E2" s="14"/>
      <c r="F2" s="14"/>
      <c r="G2" s="14"/>
      <c r="H2" s="14"/>
      <c r="I2" s="15"/>
      <c r="J2" s="14"/>
      <c r="K2" s="16"/>
      <c r="L2" s="16"/>
      <c r="M2" s="17"/>
      <c r="N2" s="18"/>
      <c r="O2" s="17"/>
      <c r="P2" s="18"/>
      <c r="Q2" s="19"/>
      <c r="R2" s="20"/>
      <c r="S2" s="19"/>
      <c r="T2" s="19"/>
      <c r="U2" s="17"/>
      <c r="V2" s="21"/>
      <c r="W2" s="21"/>
      <c r="X2" s="20"/>
      <c r="Y2" s="16"/>
      <c r="Z2" s="21"/>
      <c r="AA2" s="21"/>
      <c r="AB2" s="22"/>
      <c r="AC2" s="22"/>
      <c r="AD2" s="22"/>
    </row>
    <row r="3">
      <c r="A3" s="23" t="s">
        <v>7</v>
      </c>
      <c r="B3" s="24" t="s">
        <v>8</v>
      </c>
      <c r="C3" s="24" t="s">
        <v>9</v>
      </c>
      <c r="D3" s="24" t="s">
        <v>10</v>
      </c>
      <c r="E3" s="24" t="s">
        <v>11</v>
      </c>
      <c r="F3" s="24" t="s">
        <v>12</v>
      </c>
      <c r="G3" s="24" t="s">
        <v>13</v>
      </c>
      <c r="H3" s="24" t="s">
        <v>14</v>
      </c>
      <c r="I3" s="25">
        <v>43692.0</v>
      </c>
      <c r="J3" s="26">
        <v>43699.0</v>
      </c>
      <c r="K3" s="26">
        <v>43706.0</v>
      </c>
      <c r="L3" s="26">
        <v>43713.0</v>
      </c>
      <c r="M3" s="27">
        <v>43720.0</v>
      </c>
      <c r="N3" s="28">
        <v>43727.0</v>
      </c>
      <c r="O3" s="27">
        <v>43734.0</v>
      </c>
      <c r="P3" s="29">
        <v>43741.0</v>
      </c>
      <c r="Q3" s="30">
        <v>43748.0</v>
      </c>
      <c r="R3" s="31">
        <v>43755.0</v>
      </c>
      <c r="S3" s="30">
        <v>43762.0</v>
      </c>
      <c r="T3" s="30">
        <v>43769.0</v>
      </c>
      <c r="U3" s="27">
        <v>43776.0</v>
      </c>
      <c r="V3" s="32">
        <v>43783.0</v>
      </c>
      <c r="W3" s="33">
        <v>43790.0</v>
      </c>
      <c r="X3" s="31">
        <v>43797.0</v>
      </c>
      <c r="Y3" s="26">
        <v>43804.0</v>
      </c>
      <c r="Z3" s="33">
        <v>43811.0</v>
      </c>
      <c r="AA3" s="34">
        <v>43818.0</v>
      </c>
      <c r="AB3" s="5"/>
      <c r="AC3" s="5"/>
      <c r="AD3" s="5"/>
    </row>
    <row r="4">
      <c r="A4" s="35" t="s">
        <v>15</v>
      </c>
      <c r="B4" s="36" t="s">
        <v>16</v>
      </c>
      <c r="C4" s="36"/>
      <c r="D4" s="36" t="s">
        <v>17</v>
      </c>
      <c r="E4" s="4"/>
      <c r="F4" s="37"/>
      <c r="G4" s="4"/>
      <c r="H4" s="4"/>
      <c r="I4" s="38"/>
      <c r="J4" s="39"/>
      <c r="K4" s="39"/>
      <c r="L4" s="4"/>
      <c r="M4" s="40"/>
      <c r="N4" s="4"/>
      <c r="O4" s="40"/>
      <c r="P4" s="4"/>
      <c r="Q4" s="4"/>
      <c r="R4" s="40"/>
      <c r="S4" s="4"/>
      <c r="T4" s="4"/>
      <c r="U4" s="40"/>
      <c r="V4" s="4"/>
      <c r="W4" s="4"/>
      <c r="X4" s="40"/>
      <c r="Y4" s="4"/>
      <c r="Z4" s="4"/>
      <c r="AA4" s="41"/>
      <c r="AB4" s="5"/>
      <c r="AC4" s="5"/>
      <c r="AD4" s="5"/>
    </row>
    <row r="5">
      <c r="A5" s="42" t="s">
        <v>18</v>
      </c>
      <c r="B5" s="43" t="s">
        <v>16</v>
      </c>
      <c r="C5" s="43"/>
      <c r="D5" s="43" t="s">
        <v>17</v>
      </c>
      <c r="E5" s="43"/>
      <c r="F5" s="44"/>
      <c r="G5" s="43"/>
      <c r="H5" s="43"/>
      <c r="I5" s="6"/>
      <c r="J5" s="45"/>
      <c r="K5" s="45"/>
      <c r="L5" s="45"/>
      <c r="M5" s="46"/>
      <c r="N5" s="5"/>
      <c r="O5" s="47"/>
      <c r="P5" s="5"/>
      <c r="Q5" s="5"/>
      <c r="R5" s="47"/>
      <c r="S5" s="5"/>
      <c r="T5" s="5"/>
      <c r="U5" s="47"/>
      <c r="V5" s="5"/>
      <c r="W5" s="5"/>
      <c r="X5" s="47"/>
      <c r="Y5" s="5"/>
      <c r="Z5" s="5"/>
      <c r="AA5" s="48"/>
      <c r="AB5" s="5"/>
      <c r="AC5" s="5"/>
      <c r="AD5" s="5"/>
    </row>
    <row r="6">
      <c r="A6" s="42" t="s">
        <v>19</v>
      </c>
      <c r="B6" s="43" t="s">
        <v>20</v>
      </c>
      <c r="C6" s="43"/>
      <c r="D6" s="43" t="s">
        <v>17</v>
      </c>
      <c r="E6" s="43">
        <v>2.0</v>
      </c>
      <c r="F6" s="44">
        <f t="shared" ref="F6:F15" si="1">E6*0.3</f>
        <v>0.6</v>
      </c>
      <c r="G6" s="43">
        <f t="shared" ref="G6:G15" si="2">SUM(E6,F6)</f>
        <v>2.6</v>
      </c>
      <c r="H6" s="43">
        <v>2.0</v>
      </c>
      <c r="I6" s="6"/>
      <c r="J6" s="5"/>
      <c r="K6" s="5"/>
      <c r="L6" s="45"/>
      <c r="M6" s="47"/>
      <c r="N6" s="5"/>
      <c r="O6" s="47"/>
      <c r="P6" s="5"/>
      <c r="Q6" s="5"/>
      <c r="R6" s="47"/>
      <c r="S6" s="5"/>
      <c r="T6" s="5"/>
      <c r="U6" s="47"/>
      <c r="V6" s="5"/>
      <c r="W6" s="5"/>
      <c r="X6" s="47"/>
      <c r="Y6" s="5"/>
      <c r="Z6" s="5"/>
      <c r="AA6" s="48"/>
      <c r="AB6" s="5"/>
      <c r="AC6" s="5"/>
      <c r="AD6" s="5"/>
    </row>
    <row r="7">
      <c r="A7" s="42" t="s">
        <v>21</v>
      </c>
      <c r="B7" s="43" t="s">
        <v>22</v>
      </c>
      <c r="C7" s="43"/>
      <c r="D7" s="43" t="s">
        <v>17</v>
      </c>
      <c r="E7" s="43">
        <v>10.0</v>
      </c>
      <c r="F7" s="44">
        <f t="shared" si="1"/>
        <v>3</v>
      </c>
      <c r="G7" s="43">
        <f t="shared" si="2"/>
        <v>13</v>
      </c>
      <c r="H7" s="43">
        <v>5.0</v>
      </c>
      <c r="I7" s="6"/>
      <c r="J7" s="5"/>
      <c r="K7" s="5"/>
      <c r="L7" s="45"/>
      <c r="M7" s="49"/>
      <c r="N7" s="5"/>
      <c r="O7" s="47"/>
      <c r="P7" s="5"/>
      <c r="Q7" s="5"/>
      <c r="R7" s="47"/>
      <c r="S7" s="5"/>
      <c r="T7" s="5"/>
      <c r="U7" s="47"/>
      <c r="V7" s="5"/>
      <c r="W7" s="5"/>
      <c r="X7" s="47"/>
      <c r="Y7" s="5"/>
      <c r="Z7" s="5"/>
      <c r="AA7" s="48"/>
      <c r="AB7" s="5"/>
      <c r="AC7" s="5"/>
      <c r="AD7" s="5"/>
    </row>
    <row r="8">
      <c r="A8" s="42" t="s">
        <v>23</v>
      </c>
      <c r="B8" s="43" t="s">
        <v>24</v>
      </c>
      <c r="C8" s="43"/>
      <c r="D8" s="43" t="s">
        <v>17</v>
      </c>
      <c r="E8" s="43">
        <v>10.0</v>
      </c>
      <c r="F8" s="44">
        <f t="shared" si="1"/>
        <v>3</v>
      </c>
      <c r="G8" s="43">
        <f t="shared" si="2"/>
        <v>13</v>
      </c>
      <c r="H8" s="43">
        <v>9.0</v>
      </c>
      <c r="I8" s="6"/>
      <c r="J8" s="5"/>
      <c r="K8" s="5"/>
      <c r="L8" s="45"/>
      <c r="M8" s="49"/>
      <c r="N8" s="5"/>
      <c r="O8" s="47"/>
      <c r="P8" s="5"/>
      <c r="Q8" s="5"/>
      <c r="R8" s="47"/>
      <c r="S8" s="5"/>
      <c r="T8" s="5"/>
      <c r="U8" s="47"/>
      <c r="V8" s="5"/>
      <c r="W8" s="5"/>
      <c r="X8" s="47"/>
      <c r="Y8" s="5"/>
      <c r="Z8" s="5"/>
      <c r="AA8" s="5"/>
      <c r="AB8" s="6"/>
      <c r="AC8" s="5"/>
      <c r="AD8" s="5"/>
    </row>
    <row r="9">
      <c r="A9" s="42" t="s">
        <v>25</v>
      </c>
      <c r="B9" s="43" t="s">
        <v>20</v>
      </c>
      <c r="C9" s="43"/>
      <c r="D9" s="43" t="s">
        <v>17</v>
      </c>
      <c r="E9" s="43">
        <v>20.0</v>
      </c>
      <c r="F9" s="44">
        <f t="shared" si="1"/>
        <v>6</v>
      </c>
      <c r="G9" s="43">
        <f t="shared" si="2"/>
        <v>26</v>
      </c>
      <c r="H9" s="43">
        <v>29.0</v>
      </c>
      <c r="I9" s="6"/>
      <c r="J9" s="5"/>
      <c r="K9" s="5"/>
      <c r="L9" s="45"/>
      <c r="M9" s="49"/>
      <c r="N9" s="5"/>
      <c r="O9" s="47"/>
      <c r="P9" s="5"/>
      <c r="Q9" s="5"/>
      <c r="R9" s="47"/>
      <c r="S9" s="5"/>
      <c r="T9" s="5"/>
      <c r="U9" s="47"/>
      <c r="V9" s="5"/>
      <c r="W9" s="5"/>
      <c r="X9" s="47"/>
      <c r="Y9" s="5"/>
      <c r="Z9" s="5"/>
      <c r="AA9" s="5"/>
      <c r="AB9" s="6"/>
      <c r="AC9" s="5"/>
      <c r="AD9" s="5"/>
    </row>
    <row r="10">
      <c r="A10" s="42" t="s">
        <v>26</v>
      </c>
      <c r="B10" s="43" t="s">
        <v>22</v>
      </c>
      <c r="C10" s="43"/>
      <c r="D10" s="43" t="s">
        <v>17</v>
      </c>
      <c r="E10" s="43">
        <v>5.0</v>
      </c>
      <c r="F10" s="44">
        <f t="shared" si="1"/>
        <v>1.5</v>
      </c>
      <c r="G10" s="43">
        <f t="shared" si="2"/>
        <v>6.5</v>
      </c>
      <c r="H10" s="43">
        <v>4.0</v>
      </c>
      <c r="I10" s="6"/>
      <c r="J10" s="5"/>
      <c r="K10" s="5"/>
      <c r="L10" s="45"/>
      <c r="M10" s="49"/>
      <c r="N10" s="5"/>
      <c r="O10" s="47"/>
      <c r="P10" s="5"/>
      <c r="Q10" s="5"/>
      <c r="R10" s="47"/>
      <c r="S10" s="5"/>
      <c r="T10" s="5"/>
      <c r="U10" s="47"/>
      <c r="V10" s="5"/>
      <c r="W10" s="5"/>
      <c r="X10" s="47"/>
      <c r="Y10" s="5"/>
      <c r="Z10" s="5"/>
      <c r="AA10" s="5"/>
      <c r="AB10" s="6"/>
      <c r="AC10" s="5"/>
      <c r="AD10" s="5"/>
    </row>
    <row r="11">
      <c r="A11" s="42" t="s">
        <v>27</v>
      </c>
      <c r="B11" s="43" t="s">
        <v>20</v>
      </c>
      <c r="C11" s="43"/>
      <c r="D11" s="43" t="s">
        <v>17</v>
      </c>
      <c r="E11" s="43">
        <v>5.0</v>
      </c>
      <c r="F11" s="44">
        <f t="shared" si="1"/>
        <v>1.5</v>
      </c>
      <c r="G11" s="43">
        <f t="shared" si="2"/>
        <v>6.5</v>
      </c>
      <c r="H11" s="43">
        <v>2.0</v>
      </c>
      <c r="I11" s="6"/>
      <c r="J11" s="5"/>
      <c r="K11" s="5"/>
      <c r="L11" s="5"/>
      <c r="M11" s="49"/>
      <c r="N11" s="5"/>
      <c r="O11" s="47"/>
      <c r="P11" s="5"/>
      <c r="Q11" s="5"/>
      <c r="R11" s="47"/>
      <c r="S11" s="5"/>
      <c r="T11" s="5"/>
      <c r="U11" s="47"/>
      <c r="V11" s="5"/>
      <c r="W11" s="5"/>
      <c r="X11" s="47"/>
      <c r="Y11" s="5"/>
      <c r="Z11" s="5"/>
      <c r="AA11" s="5"/>
      <c r="AB11" s="6"/>
      <c r="AC11" s="5"/>
      <c r="AD11" s="5"/>
    </row>
    <row r="12">
      <c r="A12" s="42" t="s">
        <v>28</v>
      </c>
      <c r="B12" s="43" t="s">
        <v>16</v>
      </c>
      <c r="C12" s="5"/>
      <c r="D12" s="43" t="s">
        <v>17</v>
      </c>
      <c r="E12" s="43">
        <v>10.0</v>
      </c>
      <c r="F12" s="44">
        <f t="shared" si="1"/>
        <v>3</v>
      </c>
      <c r="G12" s="43">
        <f t="shared" si="2"/>
        <v>13</v>
      </c>
      <c r="H12" s="43">
        <v>5.0</v>
      </c>
      <c r="I12" s="6"/>
      <c r="J12" s="5"/>
      <c r="K12" s="5"/>
      <c r="L12" s="45"/>
      <c r="M12" s="49"/>
      <c r="N12" s="5"/>
      <c r="O12" s="47"/>
      <c r="P12" s="5"/>
      <c r="Q12" s="5"/>
      <c r="R12" s="47"/>
      <c r="S12" s="5"/>
      <c r="T12" s="5"/>
      <c r="U12" s="47"/>
      <c r="V12" s="5"/>
      <c r="W12" s="5"/>
      <c r="X12" s="47"/>
      <c r="Y12" s="5"/>
      <c r="Z12" s="5"/>
      <c r="AA12" s="5"/>
      <c r="AB12" s="6"/>
      <c r="AC12" s="5"/>
      <c r="AD12" s="5"/>
    </row>
    <row r="13">
      <c r="A13" s="42" t="s">
        <v>29</v>
      </c>
      <c r="B13" s="43" t="s">
        <v>16</v>
      </c>
      <c r="C13" s="5"/>
      <c r="D13" s="43" t="s">
        <v>17</v>
      </c>
      <c r="E13" s="43">
        <v>4.0</v>
      </c>
      <c r="F13" s="44">
        <f t="shared" si="1"/>
        <v>1.2</v>
      </c>
      <c r="G13" s="43">
        <f t="shared" si="2"/>
        <v>5.2</v>
      </c>
      <c r="H13" s="43">
        <v>12.0</v>
      </c>
      <c r="I13" s="6"/>
      <c r="J13" s="5"/>
      <c r="K13" s="5"/>
      <c r="L13" s="45"/>
      <c r="M13" s="49"/>
      <c r="N13" s="5"/>
      <c r="O13" s="47"/>
      <c r="P13" s="5"/>
      <c r="Q13" s="5"/>
      <c r="R13" s="47"/>
      <c r="S13" s="5"/>
      <c r="T13" s="5"/>
      <c r="U13" s="47"/>
      <c r="V13" s="5"/>
      <c r="W13" s="5"/>
      <c r="X13" s="47"/>
      <c r="Y13" s="5"/>
      <c r="Z13" s="5"/>
      <c r="AA13" s="5"/>
      <c r="AB13" s="6"/>
      <c r="AC13" s="5"/>
      <c r="AD13" s="5"/>
    </row>
    <row r="14">
      <c r="A14" s="42" t="s">
        <v>30</v>
      </c>
      <c r="B14" s="43" t="s">
        <v>20</v>
      </c>
      <c r="C14" s="5"/>
      <c r="D14" s="43" t="s">
        <v>17</v>
      </c>
      <c r="E14" s="43">
        <v>2.0</v>
      </c>
      <c r="F14" s="44">
        <f t="shared" si="1"/>
        <v>0.6</v>
      </c>
      <c r="G14" s="43">
        <f t="shared" si="2"/>
        <v>2.6</v>
      </c>
      <c r="H14" s="43">
        <v>1.0</v>
      </c>
      <c r="I14" s="6"/>
      <c r="J14" s="5"/>
      <c r="K14" s="5"/>
      <c r="L14" s="5"/>
      <c r="M14" s="49"/>
      <c r="N14" s="5"/>
      <c r="O14" s="47"/>
      <c r="P14" s="5"/>
      <c r="Q14" s="5"/>
      <c r="R14" s="47"/>
      <c r="S14" s="5"/>
      <c r="T14" s="5"/>
      <c r="U14" s="47"/>
      <c r="V14" s="5"/>
      <c r="W14" s="5"/>
      <c r="X14" s="47"/>
      <c r="Y14" s="5"/>
      <c r="Z14" s="5"/>
      <c r="AA14" s="5"/>
      <c r="AB14" s="6"/>
      <c r="AC14" s="5"/>
      <c r="AD14" s="5"/>
    </row>
    <row r="15">
      <c r="A15" s="42" t="s">
        <v>31</v>
      </c>
      <c r="B15" s="43" t="s">
        <v>16</v>
      </c>
      <c r="C15" s="43"/>
      <c r="D15" s="43" t="s">
        <v>17</v>
      </c>
      <c r="E15" s="43">
        <v>10.0</v>
      </c>
      <c r="F15" s="44">
        <f t="shared" si="1"/>
        <v>3</v>
      </c>
      <c r="G15" s="43">
        <f t="shared" si="2"/>
        <v>13</v>
      </c>
      <c r="H15" s="43">
        <v>8.3</v>
      </c>
      <c r="I15" s="6"/>
      <c r="J15" s="5"/>
      <c r="K15" s="5"/>
      <c r="L15" s="45"/>
      <c r="M15" s="49"/>
      <c r="N15" s="45"/>
      <c r="O15" s="46"/>
      <c r="P15" s="5"/>
      <c r="Q15" s="5"/>
      <c r="R15" s="47"/>
      <c r="S15" s="5"/>
      <c r="T15" s="5"/>
      <c r="U15" s="47"/>
      <c r="V15" s="5"/>
      <c r="W15" s="5"/>
      <c r="X15" s="47"/>
      <c r="Y15" s="5"/>
      <c r="Z15" s="5"/>
      <c r="AA15" s="5"/>
      <c r="AB15" s="6"/>
      <c r="AC15" s="5"/>
      <c r="AD15" s="5"/>
    </row>
    <row r="16">
      <c r="A16" s="50" t="s">
        <v>32</v>
      </c>
      <c r="B16" s="36"/>
      <c r="C16" s="4"/>
      <c r="D16" s="36"/>
      <c r="E16" s="4"/>
      <c r="F16" s="37"/>
      <c r="G16" s="36"/>
      <c r="H16" s="4"/>
      <c r="I16" s="51"/>
      <c r="J16" s="4"/>
      <c r="K16" s="4"/>
      <c r="L16" s="39"/>
      <c r="M16" s="52"/>
      <c r="N16" s="4"/>
      <c r="O16" s="40"/>
      <c r="P16" s="4"/>
      <c r="Q16" s="4"/>
      <c r="R16" s="40"/>
      <c r="S16" s="4"/>
      <c r="T16" s="4"/>
      <c r="U16" s="40"/>
      <c r="V16" s="4"/>
      <c r="W16" s="4"/>
      <c r="X16" s="40"/>
      <c r="Y16" s="4"/>
      <c r="Z16" s="4"/>
      <c r="AA16" s="4"/>
      <c r="AB16" s="6"/>
      <c r="AC16" s="5"/>
      <c r="AD16" s="5"/>
    </row>
    <row r="17">
      <c r="A17" s="53" t="s">
        <v>33</v>
      </c>
      <c r="B17" s="54"/>
      <c r="C17" s="54"/>
      <c r="D17" s="55"/>
      <c r="E17" s="55">
        <f>SUM(E4:E15)</f>
        <v>78</v>
      </c>
      <c r="F17" s="56">
        <f>E17*0.3</f>
        <v>23.4</v>
      </c>
      <c r="G17" s="54">
        <f>SUM(E17,F17)</f>
        <v>101.4</v>
      </c>
      <c r="H17" s="55">
        <f>SUM(H4:H15)</f>
        <v>77.3</v>
      </c>
      <c r="I17" s="57"/>
      <c r="J17" s="55"/>
      <c r="K17" s="55"/>
      <c r="L17" s="58"/>
      <c r="M17" s="59"/>
      <c r="N17" s="55"/>
      <c r="O17" s="60"/>
      <c r="P17" s="55"/>
      <c r="Q17" s="55"/>
      <c r="R17" s="60"/>
      <c r="S17" s="55"/>
      <c r="T17" s="55"/>
      <c r="U17" s="60"/>
      <c r="V17" s="55"/>
      <c r="W17" s="55"/>
      <c r="X17" s="60"/>
      <c r="Y17" s="55"/>
      <c r="Z17" s="55"/>
      <c r="AA17" s="55"/>
      <c r="AB17" s="6"/>
      <c r="AC17" s="5"/>
      <c r="AD17" s="5"/>
    </row>
    <row r="18" ht="6.75" customHeight="1">
      <c r="A18" s="42"/>
      <c r="B18" s="43"/>
      <c r="C18" s="43"/>
      <c r="D18" s="5"/>
      <c r="E18" s="43"/>
      <c r="F18" s="44"/>
      <c r="G18" s="43"/>
      <c r="H18" s="43"/>
      <c r="I18" s="6"/>
      <c r="J18" s="5"/>
      <c r="K18" s="5"/>
      <c r="L18" s="5"/>
      <c r="M18" s="47"/>
      <c r="N18" s="5"/>
      <c r="O18" s="47"/>
      <c r="P18" s="5"/>
      <c r="Q18" s="5"/>
      <c r="R18" s="47"/>
      <c r="S18" s="5"/>
      <c r="T18" s="5"/>
      <c r="U18" s="47"/>
      <c r="V18" s="5"/>
      <c r="W18" s="5"/>
      <c r="X18" s="47"/>
      <c r="Y18" s="5"/>
      <c r="Z18" s="5"/>
      <c r="AA18" s="5"/>
      <c r="AB18" s="6"/>
      <c r="AC18" s="5"/>
      <c r="AD18" s="5"/>
    </row>
    <row r="19">
      <c r="A19" s="42" t="s">
        <v>34</v>
      </c>
      <c r="B19" s="43" t="s">
        <v>20</v>
      </c>
      <c r="C19" s="43" t="s">
        <v>24</v>
      </c>
      <c r="D19" s="43" t="s">
        <v>17</v>
      </c>
      <c r="E19" s="43">
        <v>1.0</v>
      </c>
      <c r="F19" s="44">
        <f t="shared" ref="F19:F55" si="3">E19*0.3</f>
        <v>0.3</v>
      </c>
      <c r="G19" s="43">
        <f t="shared" ref="G19:G55" si="4">SUM(E19,F19)</f>
        <v>1.3</v>
      </c>
      <c r="H19" s="43">
        <v>0.5</v>
      </c>
      <c r="I19" s="6"/>
      <c r="J19" s="5"/>
      <c r="K19" s="5"/>
      <c r="L19" s="5"/>
      <c r="M19" s="49"/>
      <c r="N19" s="46"/>
      <c r="O19" s="47"/>
      <c r="P19" s="5"/>
      <c r="Q19" s="5"/>
      <c r="R19" s="47"/>
      <c r="S19" s="5"/>
      <c r="T19" s="5"/>
      <c r="U19" s="47"/>
      <c r="V19" s="5"/>
      <c r="W19" s="5"/>
      <c r="X19" s="47"/>
      <c r="Y19" s="5"/>
      <c r="Z19" s="5"/>
      <c r="AA19" s="5"/>
      <c r="AB19" s="6"/>
      <c r="AC19" s="5"/>
      <c r="AD19" s="5"/>
    </row>
    <row r="20" ht="16.5" customHeight="1">
      <c r="A20" s="42" t="s">
        <v>35</v>
      </c>
      <c r="B20" s="43" t="s">
        <v>20</v>
      </c>
      <c r="C20" s="43" t="s">
        <v>22</v>
      </c>
      <c r="D20" s="43" t="s">
        <v>17</v>
      </c>
      <c r="E20" s="43">
        <v>1.0</v>
      </c>
      <c r="F20" s="44">
        <f t="shared" si="3"/>
        <v>0.3</v>
      </c>
      <c r="G20" s="43">
        <f t="shared" si="4"/>
        <v>1.3</v>
      </c>
      <c r="H20" s="43">
        <v>1.0</v>
      </c>
      <c r="I20" s="6"/>
      <c r="J20" s="5"/>
      <c r="K20" s="5"/>
      <c r="L20" s="5"/>
      <c r="M20" s="49"/>
      <c r="N20" s="61"/>
      <c r="O20" s="47"/>
      <c r="P20" s="5"/>
      <c r="Q20" s="5"/>
      <c r="R20" s="47"/>
      <c r="S20" s="5"/>
      <c r="T20" s="5"/>
      <c r="U20" s="47"/>
      <c r="V20" s="5"/>
      <c r="W20" s="5"/>
      <c r="X20" s="47"/>
      <c r="Y20" s="5"/>
      <c r="Z20" s="5"/>
      <c r="AA20" s="5"/>
      <c r="AB20" s="6"/>
      <c r="AC20" s="5"/>
      <c r="AD20" s="5"/>
    </row>
    <row r="21">
      <c r="A21" s="42" t="s">
        <v>36</v>
      </c>
      <c r="B21" s="43" t="s">
        <v>24</v>
      </c>
      <c r="C21" s="43" t="s">
        <v>20</v>
      </c>
      <c r="D21" s="43" t="s">
        <v>17</v>
      </c>
      <c r="E21" s="43">
        <v>5.0</v>
      </c>
      <c r="F21" s="44">
        <f t="shared" si="3"/>
        <v>1.5</v>
      </c>
      <c r="G21" s="43">
        <f t="shared" si="4"/>
        <v>6.5</v>
      </c>
      <c r="H21" s="43">
        <v>4.0</v>
      </c>
      <c r="I21" s="6"/>
      <c r="J21" s="5"/>
      <c r="K21" s="5"/>
      <c r="L21" s="5"/>
      <c r="M21" s="47"/>
      <c r="N21" s="45"/>
      <c r="O21" s="47"/>
      <c r="P21" s="5"/>
      <c r="Q21" s="5"/>
      <c r="R21" s="47"/>
      <c r="S21" s="5"/>
      <c r="T21" s="5"/>
      <c r="U21" s="47"/>
      <c r="V21" s="5"/>
      <c r="W21" s="5"/>
      <c r="X21" s="47"/>
      <c r="Y21" s="5"/>
      <c r="Z21" s="5"/>
      <c r="AA21" s="5"/>
      <c r="AB21" s="6"/>
      <c r="AC21" s="5"/>
      <c r="AD21" s="5"/>
    </row>
    <row r="22">
      <c r="A22" s="42" t="s">
        <v>37</v>
      </c>
      <c r="B22" s="43" t="s">
        <v>22</v>
      </c>
      <c r="C22" s="43" t="s">
        <v>20</v>
      </c>
      <c r="D22" s="43" t="s">
        <v>17</v>
      </c>
      <c r="E22" s="43">
        <v>3.0</v>
      </c>
      <c r="F22" s="44">
        <f t="shared" si="3"/>
        <v>0.9</v>
      </c>
      <c r="G22" s="43">
        <f t="shared" si="4"/>
        <v>3.9</v>
      </c>
      <c r="H22" s="43">
        <v>4.0</v>
      </c>
      <c r="I22" s="6"/>
      <c r="J22" s="5"/>
      <c r="K22" s="5"/>
      <c r="L22" s="5"/>
      <c r="M22" s="47"/>
      <c r="N22" s="45"/>
      <c r="O22" s="46"/>
      <c r="P22" s="5"/>
      <c r="Q22" s="5"/>
      <c r="R22" s="47"/>
      <c r="S22" s="5"/>
      <c r="T22" s="5"/>
      <c r="U22" s="47"/>
      <c r="V22" s="5"/>
      <c r="W22" s="5"/>
      <c r="X22" s="47"/>
      <c r="Y22" s="5"/>
      <c r="Z22" s="5"/>
      <c r="AA22" s="5"/>
      <c r="AB22" s="6"/>
      <c r="AC22" s="5"/>
      <c r="AD22" s="5"/>
    </row>
    <row r="23">
      <c r="A23" s="42" t="s">
        <v>38</v>
      </c>
      <c r="B23" s="43" t="s">
        <v>22</v>
      </c>
      <c r="C23" s="43" t="s">
        <v>20</v>
      </c>
      <c r="D23" s="43" t="s">
        <v>17</v>
      </c>
      <c r="E23" s="43">
        <v>1.0</v>
      </c>
      <c r="F23" s="44">
        <f t="shared" si="3"/>
        <v>0.3</v>
      </c>
      <c r="G23" s="43">
        <f t="shared" si="4"/>
        <v>1.3</v>
      </c>
      <c r="H23" s="43">
        <v>1.5</v>
      </c>
      <c r="I23" s="6"/>
      <c r="J23" s="5"/>
      <c r="K23" s="5"/>
      <c r="L23" s="5"/>
      <c r="M23" s="47"/>
      <c r="N23" s="62"/>
      <c r="O23" s="46"/>
      <c r="P23" s="5"/>
      <c r="Q23" s="5"/>
      <c r="R23" s="47"/>
      <c r="S23" s="5"/>
      <c r="T23" s="5"/>
      <c r="U23" s="47"/>
      <c r="V23" s="5"/>
      <c r="W23" s="5"/>
      <c r="X23" s="47"/>
      <c r="Y23" s="5"/>
      <c r="Z23" s="5"/>
      <c r="AA23" s="5"/>
      <c r="AB23" s="6"/>
      <c r="AC23" s="5"/>
      <c r="AD23" s="5"/>
    </row>
    <row r="24">
      <c r="A24" s="42" t="s">
        <v>39</v>
      </c>
      <c r="B24" s="43" t="s">
        <v>24</v>
      </c>
      <c r="C24" s="43" t="s">
        <v>20</v>
      </c>
      <c r="D24" s="43" t="s">
        <v>17</v>
      </c>
      <c r="E24" s="43">
        <v>3.0</v>
      </c>
      <c r="F24" s="44">
        <f t="shared" si="3"/>
        <v>0.9</v>
      </c>
      <c r="G24" s="43">
        <f t="shared" si="4"/>
        <v>3.9</v>
      </c>
      <c r="H24" s="43">
        <v>6.0</v>
      </c>
      <c r="I24" s="6"/>
      <c r="J24" s="5"/>
      <c r="K24" s="5"/>
      <c r="L24" s="5"/>
      <c r="M24" s="47"/>
      <c r="N24" s="45"/>
      <c r="O24" s="47"/>
      <c r="P24" s="5"/>
      <c r="Q24" s="5"/>
      <c r="R24" s="47"/>
      <c r="S24" s="5"/>
      <c r="T24" s="5"/>
      <c r="U24" s="47"/>
      <c r="V24" s="5"/>
      <c r="W24" s="5"/>
      <c r="X24" s="47"/>
      <c r="Y24" s="5"/>
      <c r="Z24" s="5"/>
      <c r="AA24" s="5"/>
      <c r="AB24" s="6"/>
      <c r="AC24" s="5"/>
      <c r="AD24" s="5"/>
    </row>
    <row r="25">
      <c r="A25" s="42" t="s">
        <v>40</v>
      </c>
      <c r="B25" s="43" t="s">
        <v>20</v>
      </c>
      <c r="C25" s="43" t="s">
        <v>24</v>
      </c>
      <c r="D25" s="43" t="s">
        <v>17</v>
      </c>
      <c r="E25" s="43">
        <v>4.0</v>
      </c>
      <c r="F25" s="44">
        <f t="shared" si="3"/>
        <v>1.2</v>
      </c>
      <c r="G25" s="43">
        <f t="shared" si="4"/>
        <v>5.2</v>
      </c>
      <c r="H25" s="43">
        <v>8.0</v>
      </c>
      <c r="I25" s="6"/>
      <c r="J25" s="5"/>
      <c r="K25" s="5"/>
      <c r="L25" s="5"/>
      <c r="M25" s="47"/>
      <c r="N25" s="45"/>
      <c r="O25" s="46"/>
      <c r="P25" s="5"/>
      <c r="Q25" s="5"/>
      <c r="R25" s="47"/>
      <c r="S25" s="5"/>
      <c r="T25" s="5"/>
      <c r="U25" s="47"/>
      <c r="V25" s="5"/>
      <c r="W25" s="5"/>
      <c r="X25" s="47"/>
      <c r="Y25" s="5"/>
      <c r="Z25" s="5"/>
      <c r="AA25" s="5"/>
      <c r="AB25" s="6"/>
      <c r="AC25" s="5"/>
      <c r="AD25" s="5"/>
    </row>
    <row r="26">
      <c r="A26" s="42" t="s">
        <v>41</v>
      </c>
      <c r="B26" s="43" t="s">
        <v>20</v>
      </c>
      <c r="C26" s="43" t="s">
        <v>24</v>
      </c>
      <c r="D26" s="43" t="s">
        <v>17</v>
      </c>
      <c r="E26" s="43">
        <v>2.0</v>
      </c>
      <c r="F26" s="44">
        <f t="shared" si="3"/>
        <v>0.6</v>
      </c>
      <c r="G26" s="43">
        <f t="shared" si="4"/>
        <v>2.6</v>
      </c>
      <c r="H26" s="43">
        <v>2.5</v>
      </c>
      <c r="I26" s="6"/>
      <c r="J26" s="5"/>
      <c r="K26" s="5"/>
      <c r="L26" s="5"/>
      <c r="M26" s="47"/>
      <c r="N26" s="45"/>
      <c r="O26" s="47"/>
      <c r="P26" s="5"/>
      <c r="Q26" s="5"/>
      <c r="R26" s="47"/>
      <c r="S26" s="5"/>
      <c r="T26" s="5"/>
      <c r="U26" s="47"/>
      <c r="V26" s="5"/>
      <c r="W26" s="5"/>
      <c r="X26" s="47"/>
      <c r="Y26" s="5"/>
      <c r="Z26" s="5"/>
      <c r="AA26" s="5"/>
      <c r="AB26" s="6"/>
      <c r="AC26" s="5"/>
      <c r="AD26" s="5"/>
    </row>
    <row r="27">
      <c r="A27" s="42" t="s">
        <v>42</v>
      </c>
      <c r="B27" s="43" t="s">
        <v>24</v>
      </c>
      <c r="C27" s="43" t="s">
        <v>22</v>
      </c>
      <c r="D27" s="43" t="s">
        <v>17</v>
      </c>
      <c r="E27" s="43">
        <v>2.0</v>
      </c>
      <c r="F27" s="44">
        <f t="shared" si="3"/>
        <v>0.6</v>
      </c>
      <c r="G27" s="43">
        <f t="shared" si="4"/>
        <v>2.6</v>
      </c>
      <c r="H27" s="43">
        <v>1.0</v>
      </c>
      <c r="I27" s="6"/>
      <c r="J27" s="5"/>
      <c r="K27" s="5"/>
      <c r="L27" s="5"/>
      <c r="M27" s="47"/>
      <c r="N27" s="45"/>
      <c r="O27" s="47"/>
      <c r="P27" s="5"/>
      <c r="Q27" s="5"/>
      <c r="R27" s="47"/>
      <c r="S27" s="5"/>
      <c r="T27" s="5"/>
      <c r="U27" s="47"/>
      <c r="V27" s="5"/>
      <c r="W27" s="5"/>
      <c r="X27" s="47"/>
      <c r="Y27" s="5"/>
      <c r="Z27" s="5"/>
      <c r="AA27" s="5"/>
      <c r="AB27" s="6"/>
      <c r="AC27" s="5"/>
      <c r="AD27" s="5"/>
    </row>
    <row r="28">
      <c r="A28" s="42" t="s">
        <v>43</v>
      </c>
      <c r="B28" s="43" t="s">
        <v>22</v>
      </c>
      <c r="C28" s="43" t="s">
        <v>24</v>
      </c>
      <c r="D28" s="43" t="s">
        <v>17</v>
      </c>
      <c r="E28" s="43">
        <v>1.0</v>
      </c>
      <c r="F28" s="44">
        <f t="shared" si="3"/>
        <v>0.3</v>
      </c>
      <c r="G28" s="43">
        <f t="shared" si="4"/>
        <v>1.3</v>
      </c>
      <c r="H28" s="43">
        <v>2.0</v>
      </c>
      <c r="I28" s="6"/>
      <c r="J28" s="5"/>
      <c r="K28" s="5"/>
      <c r="L28" s="5"/>
      <c r="M28" s="47"/>
      <c r="N28" s="45"/>
      <c r="O28" s="46"/>
      <c r="P28" s="5"/>
      <c r="Q28" s="5"/>
      <c r="R28" s="47"/>
      <c r="S28" s="5"/>
      <c r="T28" s="5"/>
      <c r="U28" s="47"/>
      <c r="V28" s="5"/>
      <c r="W28" s="5"/>
      <c r="X28" s="47"/>
      <c r="Y28" s="5"/>
      <c r="Z28" s="5"/>
      <c r="AA28" s="5"/>
      <c r="AB28" s="6"/>
      <c r="AC28" s="5"/>
      <c r="AD28" s="5"/>
    </row>
    <row r="29">
      <c r="A29" s="42" t="s">
        <v>44</v>
      </c>
      <c r="B29" s="43" t="s">
        <v>20</v>
      </c>
      <c r="C29" s="43" t="s">
        <v>24</v>
      </c>
      <c r="D29" s="43" t="s">
        <v>17</v>
      </c>
      <c r="E29" s="43">
        <v>1.0</v>
      </c>
      <c r="F29" s="44">
        <f t="shared" si="3"/>
        <v>0.3</v>
      </c>
      <c r="G29" s="43">
        <f t="shared" si="4"/>
        <v>1.3</v>
      </c>
      <c r="H29" s="43">
        <v>2.0</v>
      </c>
      <c r="I29" s="6"/>
      <c r="J29" s="5"/>
      <c r="K29" s="5"/>
      <c r="L29" s="5"/>
      <c r="M29" s="47"/>
      <c r="N29" s="45"/>
      <c r="O29" s="47"/>
      <c r="P29" s="5"/>
      <c r="Q29" s="5"/>
      <c r="R29" s="47"/>
      <c r="S29" s="5"/>
      <c r="T29" s="5"/>
      <c r="U29" s="47"/>
      <c r="V29" s="5"/>
      <c r="W29" s="5"/>
      <c r="X29" s="47"/>
      <c r="Y29" s="5"/>
      <c r="Z29" s="5"/>
      <c r="AA29" s="5"/>
      <c r="AB29" s="6"/>
      <c r="AC29" s="5"/>
      <c r="AD29" s="5"/>
    </row>
    <row r="30">
      <c r="A30" s="42" t="s">
        <v>45</v>
      </c>
      <c r="B30" s="43" t="s">
        <v>24</v>
      </c>
      <c r="C30" s="43" t="s">
        <v>20</v>
      </c>
      <c r="D30" s="43" t="s">
        <v>17</v>
      </c>
      <c r="E30" s="43">
        <v>3.0</v>
      </c>
      <c r="F30" s="44">
        <f t="shared" si="3"/>
        <v>0.9</v>
      </c>
      <c r="G30" s="43">
        <f t="shared" si="4"/>
        <v>3.9</v>
      </c>
      <c r="H30" s="43">
        <v>2.0</v>
      </c>
      <c r="I30" s="6"/>
      <c r="J30" s="5"/>
      <c r="K30" s="5"/>
      <c r="L30" s="5"/>
      <c r="M30" s="47"/>
      <c r="N30" s="45"/>
      <c r="O30" s="46"/>
      <c r="P30" s="5"/>
      <c r="Q30" s="5"/>
      <c r="R30" s="47"/>
      <c r="S30" s="5"/>
      <c r="T30" s="5"/>
      <c r="U30" s="47"/>
      <c r="V30" s="5"/>
      <c r="W30" s="5"/>
      <c r="X30" s="47"/>
      <c r="Y30" s="5"/>
      <c r="Z30" s="5"/>
      <c r="AA30" s="5"/>
      <c r="AB30" s="6"/>
      <c r="AC30" s="5"/>
      <c r="AD30" s="5"/>
    </row>
    <row r="31">
      <c r="A31" s="42" t="s">
        <v>46</v>
      </c>
      <c r="B31" s="43" t="s">
        <v>22</v>
      </c>
      <c r="C31" s="43" t="s">
        <v>24</v>
      </c>
      <c r="D31" s="43" t="s">
        <v>17</v>
      </c>
      <c r="E31" s="43">
        <v>5.0</v>
      </c>
      <c r="F31" s="44">
        <f t="shared" si="3"/>
        <v>1.5</v>
      </c>
      <c r="G31" s="43">
        <f t="shared" si="4"/>
        <v>6.5</v>
      </c>
      <c r="H31" s="43">
        <v>11.0</v>
      </c>
      <c r="I31" s="6"/>
      <c r="J31" s="5"/>
      <c r="K31" s="5"/>
      <c r="L31" s="5"/>
      <c r="M31" s="47"/>
      <c r="N31" s="62"/>
      <c r="O31" s="63"/>
      <c r="P31" s="61"/>
      <c r="Q31" s="5"/>
      <c r="R31" s="47"/>
      <c r="S31" s="5"/>
      <c r="T31" s="5"/>
      <c r="U31" s="47"/>
      <c r="V31" s="5"/>
      <c r="W31" s="5"/>
      <c r="X31" s="47"/>
      <c r="Y31" s="5"/>
      <c r="Z31" s="5"/>
      <c r="AA31" s="5"/>
      <c r="AB31" s="6"/>
      <c r="AC31" s="5"/>
      <c r="AD31" s="5"/>
    </row>
    <row r="32">
      <c r="A32" s="42" t="s">
        <v>47</v>
      </c>
      <c r="B32" s="43" t="s">
        <v>20</v>
      </c>
      <c r="C32" s="43" t="s">
        <v>22</v>
      </c>
      <c r="D32" s="43" t="s">
        <v>17</v>
      </c>
      <c r="E32" s="43">
        <v>2.0</v>
      </c>
      <c r="F32" s="44">
        <f t="shared" si="3"/>
        <v>0.6</v>
      </c>
      <c r="G32" s="43">
        <f t="shared" si="4"/>
        <v>2.6</v>
      </c>
      <c r="H32" s="43">
        <v>0.5</v>
      </c>
      <c r="I32" s="6"/>
      <c r="J32" s="5"/>
      <c r="K32" s="5"/>
      <c r="L32" s="5"/>
      <c r="M32" s="47"/>
      <c r="N32" s="62"/>
      <c r="O32" s="64"/>
      <c r="P32" s="61"/>
      <c r="Q32" s="5"/>
      <c r="R32" s="47"/>
      <c r="S32" s="5"/>
      <c r="T32" s="5"/>
      <c r="U32" s="47"/>
      <c r="V32" s="5"/>
      <c r="W32" s="5"/>
      <c r="X32" s="47"/>
      <c r="Y32" s="5"/>
      <c r="Z32" s="5"/>
      <c r="AA32" s="5"/>
      <c r="AB32" s="6"/>
      <c r="AC32" s="5"/>
      <c r="AD32" s="5"/>
    </row>
    <row r="33">
      <c r="A33" s="42" t="s">
        <v>48</v>
      </c>
      <c r="B33" s="43" t="s">
        <v>24</v>
      </c>
      <c r="C33" s="43" t="s">
        <v>22</v>
      </c>
      <c r="D33" s="43" t="s">
        <v>17</v>
      </c>
      <c r="E33" s="43">
        <v>1.0</v>
      </c>
      <c r="F33" s="44">
        <f t="shared" si="3"/>
        <v>0.3</v>
      </c>
      <c r="G33" s="43">
        <f t="shared" si="4"/>
        <v>1.3</v>
      </c>
      <c r="H33" s="43">
        <v>2.15</v>
      </c>
      <c r="I33" s="6"/>
      <c r="J33" s="5"/>
      <c r="K33" s="5"/>
      <c r="L33" s="5"/>
      <c r="M33" s="47"/>
      <c r="N33" s="45"/>
      <c r="O33" s="49"/>
      <c r="P33" s="61"/>
      <c r="Q33" s="5"/>
      <c r="R33" s="47"/>
      <c r="S33" s="5"/>
      <c r="T33" s="5"/>
      <c r="U33" s="47"/>
      <c r="V33" s="5"/>
      <c r="W33" s="5"/>
      <c r="X33" s="47"/>
      <c r="Y33" s="5"/>
      <c r="Z33" s="5"/>
      <c r="AA33" s="5"/>
      <c r="AB33" s="6"/>
      <c r="AC33" s="5"/>
      <c r="AD33" s="5"/>
    </row>
    <row r="34">
      <c r="A34" s="42" t="s">
        <v>49</v>
      </c>
      <c r="B34" s="43" t="s">
        <v>50</v>
      </c>
      <c r="C34" s="43" t="s">
        <v>22</v>
      </c>
      <c r="D34" s="43" t="s">
        <v>17</v>
      </c>
      <c r="E34" s="43">
        <v>2.0</v>
      </c>
      <c r="F34" s="44">
        <f t="shared" si="3"/>
        <v>0.6</v>
      </c>
      <c r="G34" s="43">
        <f t="shared" si="4"/>
        <v>2.6</v>
      </c>
      <c r="H34" s="43">
        <v>1.5</v>
      </c>
      <c r="I34" s="6"/>
      <c r="J34" s="5"/>
      <c r="K34" s="5"/>
      <c r="L34" s="5"/>
      <c r="M34" s="47"/>
      <c r="N34" s="45"/>
      <c r="O34" s="47"/>
      <c r="P34" s="5"/>
      <c r="Q34" s="5"/>
      <c r="R34" s="47"/>
      <c r="S34" s="5"/>
      <c r="T34" s="5"/>
      <c r="U34" s="47"/>
      <c r="V34" s="5"/>
      <c r="W34" s="5"/>
      <c r="X34" s="47"/>
      <c r="Y34" s="5"/>
      <c r="Z34" s="5"/>
      <c r="AA34" s="5"/>
      <c r="AB34" s="6"/>
      <c r="AC34" s="5"/>
      <c r="AD34" s="5"/>
    </row>
    <row r="35">
      <c r="A35" s="42" t="s">
        <v>51</v>
      </c>
      <c r="B35" s="43" t="s">
        <v>50</v>
      </c>
      <c r="C35" s="43" t="s">
        <v>22</v>
      </c>
      <c r="D35" s="43" t="s">
        <v>17</v>
      </c>
      <c r="E35" s="43">
        <v>2.0</v>
      </c>
      <c r="F35" s="44">
        <f t="shared" si="3"/>
        <v>0.6</v>
      </c>
      <c r="G35" s="43">
        <f t="shared" si="4"/>
        <v>2.6</v>
      </c>
      <c r="H35" s="43">
        <v>1.5</v>
      </c>
      <c r="I35" s="6"/>
      <c r="J35" s="5"/>
      <c r="K35" s="5"/>
      <c r="L35" s="5"/>
      <c r="M35" s="47"/>
      <c r="N35" s="45"/>
      <c r="O35" s="46"/>
      <c r="P35" s="5"/>
      <c r="Q35" s="5"/>
      <c r="R35" s="47"/>
      <c r="S35" s="5"/>
      <c r="T35" s="5"/>
      <c r="U35" s="47"/>
      <c r="V35" s="5"/>
      <c r="W35" s="5"/>
      <c r="X35" s="47"/>
      <c r="Y35" s="5"/>
      <c r="Z35" s="5"/>
      <c r="AA35" s="5"/>
      <c r="AB35" s="6"/>
      <c r="AC35" s="5"/>
      <c r="AD35" s="5"/>
    </row>
    <row r="36">
      <c r="A36" s="42" t="s">
        <v>52</v>
      </c>
      <c r="B36" s="43" t="s">
        <v>20</v>
      </c>
      <c r="C36" s="43" t="s">
        <v>24</v>
      </c>
      <c r="D36" s="43" t="s">
        <v>17</v>
      </c>
      <c r="E36" s="43">
        <v>1.0</v>
      </c>
      <c r="F36" s="44">
        <f t="shared" si="3"/>
        <v>0.3</v>
      </c>
      <c r="G36" s="43">
        <f t="shared" si="4"/>
        <v>1.3</v>
      </c>
      <c r="H36" s="43">
        <v>0.5</v>
      </c>
      <c r="I36" s="6"/>
      <c r="J36" s="5"/>
      <c r="K36" s="5"/>
      <c r="L36" s="5"/>
      <c r="M36" s="47"/>
      <c r="N36" s="5"/>
      <c r="O36" s="64"/>
      <c r="P36" s="61"/>
      <c r="Q36" s="5"/>
      <c r="R36" s="47"/>
      <c r="S36" s="5"/>
      <c r="T36" s="5"/>
      <c r="U36" s="47"/>
      <c r="V36" s="5"/>
      <c r="W36" s="5"/>
      <c r="X36" s="47"/>
      <c r="Y36" s="5"/>
      <c r="Z36" s="5"/>
      <c r="AA36" s="5"/>
      <c r="AB36" s="6"/>
      <c r="AC36" s="5"/>
      <c r="AD36" s="5"/>
    </row>
    <row r="37">
      <c r="A37" s="42" t="s">
        <v>53</v>
      </c>
      <c r="B37" s="43" t="s">
        <v>22</v>
      </c>
      <c r="C37" s="43" t="s">
        <v>24</v>
      </c>
      <c r="D37" s="43" t="s">
        <v>17</v>
      </c>
      <c r="E37" s="43">
        <v>2.0</v>
      </c>
      <c r="F37" s="44">
        <f t="shared" si="3"/>
        <v>0.6</v>
      </c>
      <c r="G37" s="43">
        <f t="shared" si="4"/>
        <v>2.6</v>
      </c>
      <c r="H37" s="43">
        <v>3.0</v>
      </c>
      <c r="I37" s="6"/>
      <c r="J37" s="5"/>
      <c r="K37" s="5"/>
      <c r="L37" s="5"/>
      <c r="M37" s="47"/>
      <c r="N37" s="5"/>
      <c r="O37" s="49"/>
      <c r="P37" s="5"/>
      <c r="Q37" s="5"/>
      <c r="R37" s="47"/>
      <c r="S37" s="5"/>
      <c r="T37" s="5"/>
      <c r="U37" s="47"/>
      <c r="V37" s="5"/>
      <c r="W37" s="5"/>
      <c r="X37" s="47"/>
      <c r="Y37" s="5"/>
      <c r="Z37" s="5"/>
      <c r="AA37" s="5"/>
      <c r="AB37" s="6"/>
      <c r="AC37" s="5"/>
      <c r="AD37" s="5"/>
    </row>
    <row r="38">
      <c r="A38" s="42" t="s">
        <v>54</v>
      </c>
      <c r="B38" s="43" t="s">
        <v>20</v>
      </c>
      <c r="C38" s="43" t="s">
        <v>24</v>
      </c>
      <c r="D38" s="43" t="s">
        <v>17</v>
      </c>
      <c r="E38" s="43">
        <v>4.0</v>
      </c>
      <c r="F38" s="44">
        <f t="shared" si="3"/>
        <v>1.2</v>
      </c>
      <c r="G38" s="43">
        <f t="shared" si="4"/>
        <v>5.2</v>
      </c>
      <c r="H38" s="43">
        <v>3.0</v>
      </c>
      <c r="I38" s="6"/>
      <c r="J38" s="5"/>
      <c r="K38" s="5"/>
      <c r="L38" s="5"/>
      <c r="M38" s="47"/>
      <c r="N38" s="5"/>
      <c r="O38" s="49"/>
      <c r="P38" s="5"/>
      <c r="Q38" s="5"/>
      <c r="R38" s="47"/>
      <c r="S38" s="5"/>
      <c r="T38" s="5"/>
      <c r="U38" s="47"/>
      <c r="V38" s="5"/>
      <c r="W38" s="5"/>
      <c r="X38" s="47"/>
      <c r="Y38" s="5"/>
      <c r="Z38" s="5"/>
      <c r="AA38" s="5"/>
      <c r="AB38" s="6"/>
      <c r="AC38" s="5"/>
      <c r="AD38" s="5"/>
    </row>
    <row r="39">
      <c r="A39" s="42" t="s">
        <v>55</v>
      </c>
      <c r="B39" s="43" t="s">
        <v>22</v>
      </c>
      <c r="C39" s="43" t="s">
        <v>24</v>
      </c>
      <c r="D39" s="43" t="s">
        <v>17</v>
      </c>
      <c r="E39" s="43">
        <v>1.0</v>
      </c>
      <c r="F39" s="44">
        <f t="shared" si="3"/>
        <v>0.3</v>
      </c>
      <c r="G39" s="43">
        <f t="shared" si="4"/>
        <v>1.3</v>
      </c>
      <c r="H39" s="43">
        <v>3.0</v>
      </c>
      <c r="I39" s="6"/>
      <c r="J39" s="5"/>
      <c r="K39" s="5"/>
      <c r="L39" s="5"/>
      <c r="M39" s="47"/>
      <c r="N39" s="5"/>
      <c r="O39" s="49"/>
      <c r="P39" s="5"/>
      <c r="Q39" s="5"/>
      <c r="R39" s="47"/>
      <c r="S39" s="5"/>
      <c r="T39" s="5"/>
      <c r="U39" s="47"/>
      <c r="V39" s="5"/>
      <c r="W39" s="5"/>
      <c r="X39" s="47"/>
      <c r="Y39" s="5"/>
      <c r="Z39" s="5"/>
      <c r="AA39" s="5"/>
      <c r="AB39" s="6"/>
      <c r="AC39" s="5"/>
      <c r="AD39" s="5"/>
    </row>
    <row r="40">
      <c r="A40" s="42" t="s">
        <v>56</v>
      </c>
      <c r="B40" s="43" t="s">
        <v>20</v>
      </c>
      <c r="C40" s="43" t="s">
        <v>24</v>
      </c>
      <c r="D40" s="43" t="s">
        <v>17</v>
      </c>
      <c r="E40" s="43">
        <v>2.0</v>
      </c>
      <c r="F40" s="44">
        <f t="shared" si="3"/>
        <v>0.6</v>
      </c>
      <c r="G40" s="43">
        <f t="shared" si="4"/>
        <v>2.6</v>
      </c>
      <c r="H40" s="43">
        <v>2.5</v>
      </c>
      <c r="I40" s="6"/>
      <c r="J40" s="5"/>
      <c r="K40" s="5"/>
      <c r="L40" s="5"/>
      <c r="M40" s="47"/>
      <c r="N40" s="5"/>
      <c r="O40" s="49"/>
      <c r="P40" s="61"/>
      <c r="Q40" s="5"/>
      <c r="R40" s="47"/>
      <c r="S40" s="5"/>
      <c r="T40" s="5"/>
      <c r="U40" s="47"/>
      <c r="V40" s="5"/>
      <c r="W40" s="5"/>
      <c r="X40" s="47"/>
      <c r="Y40" s="5"/>
      <c r="Z40" s="5"/>
      <c r="AA40" s="5"/>
      <c r="AB40" s="6"/>
      <c r="AC40" s="5"/>
      <c r="AD40" s="5"/>
    </row>
    <row r="41">
      <c r="A41" s="42" t="s">
        <v>57</v>
      </c>
      <c r="B41" s="43" t="s">
        <v>22</v>
      </c>
      <c r="C41" s="43" t="s">
        <v>20</v>
      </c>
      <c r="D41" s="43" t="s">
        <v>17</v>
      </c>
      <c r="E41" s="43">
        <v>1.0</v>
      </c>
      <c r="F41" s="44">
        <f t="shared" si="3"/>
        <v>0.3</v>
      </c>
      <c r="G41" s="43">
        <f t="shared" si="4"/>
        <v>1.3</v>
      </c>
      <c r="H41" s="43">
        <v>3.0</v>
      </c>
      <c r="I41" s="6"/>
      <c r="J41" s="5"/>
      <c r="K41" s="5"/>
      <c r="L41" s="5"/>
      <c r="M41" s="47"/>
      <c r="N41" s="5"/>
      <c r="O41" s="64"/>
      <c r="P41" s="61"/>
      <c r="Q41" s="5"/>
      <c r="R41" s="47"/>
      <c r="S41" s="5"/>
      <c r="T41" s="5"/>
      <c r="U41" s="47"/>
      <c r="V41" s="5"/>
      <c r="W41" s="5"/>
      <c r="X41" s="47"/>
      <c r="Y41" s="5"/>
      <c r="Z41" s="5"/>
      <c r="AA41" s="5"/>
      <c r="AB41" s="6"/>
      <c r="AC41" s="5"/>
      <c r="AD41" s="5"/>
    </row>
    <row r="42">
      <c r="A42" s="42" t="s">
        <v>58</v>
      </c>
      <c r="B42" s="43" t="s">
        <v>24</v>
      </c>
      <c r="C42" s="43" t="s">
        <v>22</v>
      </c>
      <c r="D42" s="43" t="s">
        <v>17</v>
      </c>
      <c r="E42" s="43">
        <v>3.0</v>
      </c>
      <c r="F42" s="44">
        <f t="shared" si="3"/>
        <v>0.9</v>
      </c>
      <c r="G42" s="43">
        <f t="shared" si="4"/>
        <v>3.9</v>
      </c>
      <c r="H42" s="43">
        <v>3.0</v>
      </c>
      <c r="I42" s="6"/>
      <c r="J42" s="5"/>
      <c r="K42" s="5"/>
      <c r="L42" s="5"/>
      <c r="M42" s="47"/>
      <c r="N42" s="5"/>
      <c r="O42" s="49"/>
      <c r="P42" s="5"/>
      <c r="Q42" s="5"/>
      <c r="R42" s="47"/>
      <c r="S42" s="5"/>
      <c r="T42" s="5"/>
      <c r="U42" s="47"/>
      <c r="V42" s="5"/>
      <c r="W42" s="5"/>
      <c r="X42" s="47"/>
      <c r="Y42" s="5"/>
      <c r="Z42" s="5"/>
      <c r="AA42" s="5"/>
      <c r="AB42" s="6"/>
      <c r="AC42" s="5"/>
      <c r="AD42" s="5"/>
    </row>
    <row r="43">
      <c r="A43" s="42" t="s">
        <v>59</v>
      </c>
      <c r="B43" s="43" t="s">
        <v>20</v>
      </c>
      <c r="C43" s="43" t="s">
        <v>24</v>
      </c>
      <c r="D43" s="43" t="s">
        <v>17</v>
      </c>
      <c r="E43" s="43">
        <v>3.0</v>
      </c>
      <c r="F43" s="44">
        <f t="shared" si="3"/>
        <v>0.9</v>
      </c>
      <c r="G43" s="43">
        <f t="shared" si="4"/>
        <v>3.9</v>
      </c>
      <c r="H43" s="43">
        <v>3.0</v>
      </c>
      <c r="I43" s="6"/>
      <c r="J43" s="5"/>
      <c r="K43" s="5"/>
      <c r="L43" s="5"/>
      <c r="M43" s="47"/>
      <c r="N43" s="5"/>
      <c r="O43" s="49"/>
      <c r="P43" s="61"/>
      <c r="Q43" s="5"/>
      <c r="R43" s="47"/>
      <c r="S43" s="5"/>
      <c r="T43" s="5"/>
      <c r="U43" s="47"/>
      <c r="V43" s="5"/>
      <c r="W43" s="5"/>
      <c r="X43" s="47"/>
      <c r="Y43" s="5"/>
      <c r="Z43" s="5"/>
      <c r="AA43" s="5"/>
      <c r="AB43" s="6"/>
      <c r="AC43" s="5"/>
      <c r="AD43" s="5"/>
    </row>
    <row r="44">
      <c r="A44" s="42" t="s">
        <v>60</v>
      </c>
      <c r="B44" s="43" t="s">
        <v>20</v>
      </c>
      <c r="C44" s="43" t="s">
        <v>24</v>
      </c>
      <c r="D44" s="43" t="s">
        <v>17</v>
      </c>
      <c r="E44" s="43">
        <v>1.0</v>
      </c>
      <c r="F44" s="44">
        <f t="shared" si="3"/>
        <v>0.3</v>
      </c>
      <c r="G44" s="43">
        <f t="shared" si="4"/>
        <v>1.3</v>
      </c>
      <c r="H44" s="43">
        <v>1.3</v>
      </c>
      <c r="I44" s="6"/>
      <c r="J44" s="5"/>
      <c r="K44" s="5"/>
      <c r="L44" s="5"/>
      <c r="M44" s="47"/>
      <c r="N44" s="5"/>
      <c r="O44" s="64"/>
      <c r="P44" s="61"/>
      <c r="Q44" s="5"/>
      <c r="R44" s="47"/>
      <c r="S44" s="5"/>
      <c r="T44" s="5"/>
      <c r="U44" s="47"/>
      <c r="V44" s="5"/>
      <c r="W44" s="5"/>
      <c r="X44" s="47"/>
      <c r="Y44" s="5"/>
      <c r="Z44" s="5"/>
      <c r="AA44" s="5"/>
      <c r="AB44" s="6"/>
      <c r="AC44" s="5"/>
      <c r="AD44" s="5"/>
    </row>
    <row r="45">
      <c r="A45" s="42" t="s">
        <v>61</v>
      </c>
      <c r="B45" s="43" t="s">
        <v>22</v>
      </c>
      <c r="C45" s="43" t="s">
        <v>20</v>
      </c>
      <c r="D45" s="43" t="s">
        <v>17</v>
      </c>
      <c r="E45" s="43">
        <v>5.0</v>
      </c>
      <c r="F45" s="44">
        <f t="shared" si="3"/>
        <v>1.5</v>
      </c>
      <c r="G45" s="43">
        <f t="shared" si="4"/>
        <v>6.5</v>
      </c>
      <c r="H45" s="43">
        <v>1.0</v>
      </c>
      <c r="I45" s="6"/>
      <c r="J45" s="5"/>
      <c r="K45" s="5"/>
      <c r="L45" s="5"/>
      <c r="M45" s="47"/>
      <c r="N45" s="5"/>
      <c r="O45" s="64"/>
      <c r="P45" s="61"/>
      <c r="Q45" s="5"/>
      <c r="R45" s="47"/>
      <c r="S45" s="5"/>
      <c r="T45" s="5"/>
      <c r="U45" s="47"/>
      <c r="V45" s="5"/>
      <c r="W45" s="5"/>
      <c r="X45" s="47"/>
      <c r="Y45" s="5"/>
      <c r="Z45" s="5"/>
      <c r="AA45" s="5"/>
      <c r="AB45" s="6"/>
      <c r="AC45" s="5"/>
      <c r="AD45" s="5"/>
    </row>
    <row r="46">
      <c r="A46" s="42" t="s">
        <v>62</v>
      </c>
      <c r="B46" s="43" t="s">
        <v>20</v>
      </c>
      <c r="C46" s="43" t="s">
        <v>22</v>
      </c>
      <c r="D46" s="43" t="s">
        <v>17</v>
      </c>
      <c r="E46" s="43">
        <v>1.0</v>
      </c>
      <c r="F46" s="44">
        <f t="shared" si="3"/>
        <v>0.3</v>
      </c>
      <c r="G46" s="43">
        <f t="shared" si="4"/>
        <v>1.3</v>
      </c>
      <c r="H46" s="43">
        <v>1.5</v>
      </c>
      <c r="I46" s="6"/>
      <c r="J46" s="5"/>
      <c r="K46" s="5"/>
      <c r="L46" s="5"/>
      <c r="M46" s="47"/>
      <c r="N46" s="5"/>
      <c r="O46" s="49"/>
      <c r="P46" s="5"/>
      <c r="Q46" s="5"/>
      <c r="R46" s="47"/>
      <c r="S46" s="5"/>
      <c r="T46" s="5"/>
      <c r="U46" s="47"/>
      <c r="V46" s="5"/>
      <c r="W46" s="5"/>
      <c r="X46" s="47"/>
      <c r="Y46" s="5"/>
      <c r="Z46" s="5"/>
      <c r="AA46" s="5"/>
      <c r="AB46" s="6"/>
      <c r="AC46" s="5"/>
      <c r="AD46" s="5"/>
    </row>
    <row r="47">
      <c r="A47" s="42" t="s">
        <v>63</v>
      </c>
      <c r="B47" s="43" t="s">
        <v>24</v>
      </c>
      <c r="C47" s="43" t="s">
        <v>22</v>
      </c>
      <c r="D47" s="43" t="s">
        <v>17</v>
      </c>
      <c r="E47" s="43">
        <v>4.0</v>
      </c>
      <c r="F47" s="44">
        <f t="shared" si="3"/>
        <v>1.2</v>
      </c>
      <c r="G47" s="43">
        <f t="shared" si="4"/>
        <v>5.2</v>
      </c>
      <c r="H47" s="43">
        <v>14.25</v>
      </c>
      <c r="I47" s="6"/>
      <c r="J47" s="5"/>
      <c r="K47" s="5"/>
      <c r="L47" s="5"/>
      <c r="M47" s="47"/>
      <c r="N47" s="5"/>
      <c r="O47" s="49"/>
      <c r="P47" s="45"/>
      <c r="Q47" s="61"/>
      <c r="R47" s="47"/>
      <c r="S47" s="5"/>
      <c r="T47" s="5"/>
      <c r="U47" s="47"/>
      <c r="V47" s="5"/>
      <c r="W47" s="5"/>
      <c r="X47" s="47"/>
      <c r="Y47" s="5"/>
      <c r="Z47" s="5"/>
      <c r="AA47" s="5"/>
      <c r="AB47" s="6"/>
      <c r="AC47" s="5"/>
      <c r="AD47" s="5"/>
    </row>
    <row r="48">
      <c r="A48" s="42" t="s">
        <v>64</v>
      </c>
      <c r="B48" s="43" t="s">
        <v>20</v>
      </c>
      <c r="C48" s="43" t="s">
        <v>24</v>
      </c>
      <c r="D48" s="43" t="s">
        <v>17</v>
      </c>
      <c r="E48" s="43">
        <v>4.0</v>
      </c>
      <c r="F48" s="44">
        <f t="shared" si="3"/>
        <v>1.2</v>
      </c>
      <c r="G48" s="43">
        <f t="shared" si="4"/>
        <v>5.2</v>
      </c>
      <c r="H48" s="43">
        <v>7.0</v>
      </c>
      <c r="I48" s="6"/>
      <c r="J48" s="5"/>
      <c r="K48" s="5"/>
      <c r="L48" s="5"/>
      <c r="M48" s="47"/>
      <c r="N48" s="5"/>
      <c r="O48" s="64"/>
      <c r="P48" s="61"/>
      <c r="Q48" s="5"/>
      <c r="R48" s="47"/>
      <c r="S48" s="5"/>
      <c r="T48" s="5"/>
      <c r="U48" s="47"/>
      <c r="V48" s="5"/>
      <c r="W48" s="5"/>
      <c r="X48" s="47"/>
      <c r="Y48" s="5"/>
      <c r="Z48" s="5"/>
      <c r="AA48" s="5"/>
      <c r="AB48" s="6"/>
      <c r="AC48" s="5"/>
      <c r="AD48" s="5"/>
    </row>
    <row r="49">
      <c r="A49" s="42" t="s">
        <v>65</v>
      </c>
      <c r="B49" s="43" t="s">
        <v>50</v>
      </c>
      <c r="C49" s="43" t="s">
        <v>20</v>
      </c>
      <c r="D49" s="43" t="s">
        <v>17</v>
      </c>
      <c r="E49" s="43">
        <v>6.0</v>
      </c>
      <c r="F49" s="44">
        <f t="shared" si="3"/>
        <v>1.8</v>
      </c>
      <c r="G49" s="43">
        <f t="shared" si="4"/>
        <v>7.8</v>
      </c>
      <c r="H49" s="43">
        <v>4.8</v>
      </c>
      <c r="I49" s="6"/>
      <c r="J49" s="5"/>
      <c r="K49" s="5"/>
      <c r="L49" s="5"/>
      <c r="M49" s="47"/>
      <c r="N49" s="5"/>
      <c r="O49" s="49"/>
      <c r="P49" s="61"/>
      <c r="Q49" s="5"/>
      <c r="R49" s="47"/>
      <c r="S49" s="5"/>
      <c r="T49" s="5"/>
      <c r="U49" s="47"/>
      <c r="V49" s="5"/>
      <c r="W49" s="5"/>
      <c r="X49" s="47"/>
      <c r="Y49" s="5"/>
      <c r="Z49" s="5"/>
      <c r="AA49" s="5"/>
      <c r="AB49" s="6"/>
      <c r="AC49" s="5"/>
      <c r="AD49" s="5"/>
    </row>
    <row r="50">
      <c r="A50" s="42" t="s">
        <v>66</v>
      </c>
      <c r="B50" s="43" t="s">
        <v>50</v>
      </c>
      <c r="C50" s="43" t="s">
        <v>20</v>
      </c>
      <c r="D50" s="43" t="s">
        <v>17</v>
      </c>
      <c r="E50" s="43">
        <v>4.0</v>
      </c>
      <c r="F50" s="44">
        <f t="shared" si="3"/>
        <v>1.2</v>
      </c>
      <c r="G50" s="43">
        <f t="shared" si="4"/>
        <v>5.2</v>
      </c>
      <c r="H50" s="43">
        <v>10.82</v>
      </c>
      <c r="I50" s="6"/>
      <c r="J50" s="5"/>
      <c r="K50" s="5"/>
      <c r="L50" s="5"/>
      <c r="M50" s="47"/>
      <c r="N50" s="5"/>
      <c r="O50" s="49"/>
      <c r="P50" s="5"/>
      <c r="Q50" s="5"/>
      <c r="R50" s="47"/>
      <c r="S50" s="5"/>
      <c r="T50" s="5"/>
      <c r="U50" s="47"/>
      <c r="V50" s="5"/>
      <c r="W50" s="5"/>
      <c r="X50" s="47"/>
      <c r="Y50" s="5"/>
      <c r="Z50" s="5"/>
      <c r="AA50" s="5"/>
      <c r="AB50" s="6"/>
      <c r="AC50" s="5"/>
      <c r="AD50" s="5"/>
    </row>
    <row r="51">
      <c r="A51" s="42" t="s">
        <v>67</v>
      </c>
      <c r="B51" s="43" t="s">
        <v>50</v>
      </c>
      <c r="C51" s="43" t="s">
        <v>24</v>
      </c>
      <c r="D51" s="43" t="s">
        <v>17</v>
      </c>
      <c r="E51" s="43">
        <v>3.0</v>
      </c>
      <c r="F51" s="44">
        <f t="shared" si="3"/>
        <v>0.9</v>
      </c>
      <c r="G51" s="43">
        <f t="shared" si="4"/>
        <v>3.9</v>
      </c>
      <c r="H51" s="43">
        <v>4.55</v>
      </c>
      <c r="I51" s="6"/>
      <c r="J51" s="5"/>
      <c r="K51" s="5"/>
      <c r="L51" s="5"/>
      <c r="M51" s="47"/>
      <c r="N51" s="5"/>
      <c r="O51" s="49"/>
      <c r="P51" s="5"/>
      <c r="Q51" s="65"/>
      <c r="R51" s="47"/>
      <c r="S51" s="5"/>
      <c r="T51" s="5"/>
      <c r="U51" s="47"/>
      <c r="V51" s="5"/>
      <c r="W51" s="5"/>
      <c r="X51" s="47"/>
      <c r="Y51" s="5"/>
      <c r="Z51" s="5"/>
      <c r="AA51" s="5"/>
      <c r="AB51" s="6"/>
      <c r="AC51" s="5"/>
      <c r="AD51" s="5"/>
    </row>
    <row r="52">
      <c r="A52" s="42" t="s">
        <v>68</v>
      </c>
      <c r="B52" s="43" t="s">
        <v>50</v>
      </c>
      <c r="C52" s="43" t="s">
        <v>24</v>
      </c>
      <c r="D52" s="43" t="s">
        <v>17</v>
      </c>
      <c r="E52" s="43">
        <v>5.0</v>
      </c>
      <c r="F52" s="44">
        <f t="shared" si="3"/>
        <v>1.5</v>
      </c>
      <c r="G52" s="43">
        <f t="shared" si="4"/>
        <v>6.5</v>
      </c>
      <c r="H52" s="43">
        <v>4.41</v>
      </c>
      <c r="I52" s="6"/>
      <c r="J52" s="5"/>
      <c r="K52" s="5"/>
      <c r="L52" s="5"/>
      <c r="M52" s="47"/>
      <c r="N52" s="5"/>
      <c r="O52" s="64"/>
      <c r="P52" s="45"/>
      <c r="Q52" s="61"/>
      <c r="R52" s="47"/>
      <c r="S52" s="5"/>
      <c r="T52" s="5"/>
      <c r="U52" s="47"/>
      <c r="V52" s="5"/>
      <c r="W52" s="5"/>
      <c r="X52" s="47"/>
      <c r="Y52" s="5"/>
      <c r="Z52" s="5"/>
      <c r="AA52" s="5"/>
      <c r="AB52" s="6"/>
      <c r="AC52" s="5"/>
      <c r="AD52" s="5"/>
    </row>
    <row r="53">
      <c r="A53" s="42" t="s">
        <v>69</v>
      </c>
      <c r="B53" s="43" t="s">
        <v>24</v>
      </c>
      <c r="C53" s="43" t="s">
        <v>50</v>
      </c>
      <c r="D53" s="43" t="s">
        <v>17</v>
      </c>
      <c r="E53" s="43">
        <v>3.0</v>
      </c>
      <c r="F53" s="44">
        <f t="shared" si="3"/>
        <v>0.9</v>
      </c>
      <c r="G53" s="43">
        <f t="shared" si="4"/>
        <v>3.9</v>
      </c>
      <c r="H53" s="43">
        <v>4.5</v>
      </c>
      <c r="I53" s="6"/>
      <c r="J53" s="5"/>
      <c r="K53" s="5"/>
      <c r="L53" s="5"/>
      <c r="M53" s="47"/>
      <c r="N53" s="5"/>
      <c r="O53" s="49"/>
      <c r="P53" s="66"/>
      <c r="Q53" s="5"/>
      <c r="R53" s="47"/>
      <c r="S53" s="5"/>
      <c r="T53" s="5"/>
      <c r="U53" s="47"/>
      <c r="V53" s="5"/>
      <c r="W53" s="5"/>
      <c r="X53" s="47"/>
      <c r="Y53" s="5"/>
      <c r="Z53" s="5"/>
      <c r="AA53" s="5"/>
      <c r="AB53" s="6"/>
      <c r="AC53" s="5"/>
      <c r="AD53" s="5"/>
    </row>
    <row r="54">
      <c r="A54" s="42" t="s">
        <v>70</v>
      </c>
      <c r="B54" s="43" t="s">
        <v>16</v>
      </c>
      <c r="C54" s="5"/>
      <c r="D54" s="43" t="s">
        <v>17</v>
      </c>
      <c r="E54" s="43">
        <v>10.0</v>
      </c>
      <c r="F54" s="44">
        <f t="shared" si="3"/>
        <v>3</v>
      </c>
      <c r="G54" s="43">
        <f t="shared" si="4"/>
        <v>13</v>
      </c>
      <c r="H54" s="43">
        <v>7.0</v>
      </c>
      <c r="I54" s="6"/>
      <c r="J54" s="5"/>
      <c r="K54" s="5"/>
      <c r="L54" s="5"/>
      <c r="M54" s="47"/>
      <c r="N54" s="5"/>
      <c r="O54" s="49"/>
      <c r="P54" s="5"/>
      <c r="Q54" s="5"/>
      <c r="R54" s="47"/>
      <c r="S54" s="5"/>
      <c r="T54" s="5"/>
      <c r="U54" s="47"/>
      <c r="V54" s="5"/>
      <c r="W54" s="5"/>
      <c r="X54" s="47"/>
      <c r="Y54" s="5"/>
      <c r="Z54" s="5"/>
      <c r="AA54" s="5"/>
      <c r="AB54" s="6"/>
      <c r="AC54" s="5"/>
      <c r="AD54" s="5"/>
    </row>
    <row r="55">
      <c r="A55" s="42" t="s">
        <v>71</v>
      </c>
      <c r="B55" s="43" t="s">
        <v>20</v>
      </c>
      <c r="C55" s="5"/>
      <c r="D55" s="43" t="s">
        <v>17</v>
      </c>
      <c r="E55" s="43">
        <v>2.0</v>
      </c>
      <c r="F55" s="44">
        <f t="shared" si="3"/>
        <v>0.6</v>
      </c>
      <c r="G55" s="43">
        <f t="shared" si="4"/>
        <v>2.6</v>
      </c>
      <c r="H55" s="43">
        <v>1.0</v>
      </c>
      <c r="I55" s="6"/>
      <c r="J55" s="5"/>
      <c r="K55" s="5"/>
      <c r="L55" s="5"/>
      <c r="M55" s="47"/>
      <c r="N55" s="5"/>
      <c r="O55" s="49"/>
      <c r="P55" s="5"/>
      <c r="Q55" s="5"/>
      <c r="R55" s="47"/>
      <c r="S55" s="5"/>
      <c r="T55" s="5"/>
      <c r="U55" s="47"/>
      <c r="V55" s="5"/>
      <c r="W55" s="5"/>
      <c r="X55" s="47"/>
      <c r="Y55" s="5"/>
      <c r="Z55" s="5"/>
      <c r="AA55" s="5"/>
      <c r="AB55" s="6"/>
      <c r="AC55" s="5"/>
      <c r="AD55" s="5"/>
    </row>
    <row r="56">
      <c r="A56" s="50" t="s">
        <v>72</v>
      </c>
      <c r="B56" s="36"/>
      <c r="C56" s="4"/>
      <c r="D56" s="4"/>
      <c r="E56" s="36"/>
      <c r="F56" s="37"/>
      <c r="G56" s="36"/>
      <c r="H56" s="4"/>
      <c r="I56" s="51"/>
      <c r="J56" s="4"/>
      <c r="K56" s="4"/>
      <c r="L56" s="4"/>
      <c r="M56" s="40"/>
      <c r="N56" s="39"/>
      <c r="O56" s="52"/>
      <c r="P56" s="4"/>
      <c r="Q56" s="4"/>
      <c r="R56" s="40"/>
      <c r="S56" s="4"/>
      <c r="T56" s="4"/>
      <c r="U56" s="40"/>
      <c r="V56" s="4"/>
      <c r="W56" s="4"/>
      <c r="X56" s="40"/>
      <c r="Y56" s="4"/>
      <c r="Z56" s="4"/>
      <c r="AA56" s="4"/>
      <c r="AB56" s="6"/>
      <c r="AC56" s="5"/>
      <c r="AD56" s="5"/>
    </row>
    <row r="57">
      <c r="A57" s="53" t="s">
        <v>33</v>
      </c>
      <c r="B57" s="54"/>
      <c r="C57" s="54"/>
      <c r="D57" s="55"/>
      <c r="E57" s="55">
        <f>SUM(E19:E55)</f>
        <v>104</v>
      </c>
      <c r="F57" s="56">
        <f>E57*0.3</f>
        <v>31.2</v>
      </c>
      <c r="G57" s="54">
        <f>SUM(E57,F57)</f>
        <v>135.2</v>
      </c>
      <c r="H57" s="55">
        <f>SUM(H19:H55)</f>
        <v>134.28</v>
      </c>
      <c r="I57" s="57"/>
      <c r="J57" s="55"/>
      <c r="K57" s="55"/>
      <c r="L57" s="55"/>
      <c r="M57" s="60"/>
      <c r="N57" s="55"/>
      <c r="O57" s="60"/>
      <c r="P57" s="67"/>
      <c r="Q57" s="55"/>
      <c r="R57" s="60"/>
      <c r="S57" s="55"/>
      <c r="T57" s="55"/>
      <c r="U57" s="60"/>
      <c r="V57" s="55"/>
      <c r="W57" s="55"/>
      <c r="X57" s="60"/>
      <c r="Y57" s="55"/>
      <c r="Z57" s="55"/>
      <c r="AA57" s="55"/>
      <c r="AB57" s="6"/>
      <c r="AC57" s="5"/>
      <c r="AD57" s="5"/>
    </row>
    <row r="58" ht="6.0" customHeight="1">
      <c r="A58" s="68"/>
      <c r="B58" s="69"/>
      <c r="C58" s="69"/>
      <c r="D58" s="65"/>
      <c r="E58" s="65"/>
      <c r="F58" s="70"/>
      <c r="G58" s="69"/>
      <c r="H58" s="65"/>
      <c r="I58" s="71"/>
      <c r="J58" s="65"/>
      <c r="K58" s="65"/>
      <c r="L58" s="65"/>
      <c r="M58" s="47"/>
      <c r="N58" s="65"/>
      <c r="O58" s="47"/>
      <c r="P58" s="65"/>
      <c r="Q58" s="65"/>
      <c r="R58" s="47"/>
      <c r="S58" s="65"/>
      <c r="T58" s="65"/>
      <c r="U58" s="47"/>
      <c r="V58" s="65"/>
      <c r="W58" s="65"/>
      <c r="X58" s="47"/>
      <c r="Y58" s="65"/>
      <c r="Z58" s="65"/>
      <c r="AA58" s="65"/>
      <c r="AB58" s="71"/>
      <c r="AC58" s="65"/>
      <c r="AD58" s="65"/>
    </row>
    <row r="59">
      <c r="A59" s="42" t="s">
        <v>73</v>
      </c>
      <c r="B59" s="43" t="s">
        <v>20</v>
      </c>
      <c r="C59" s="43" t="s">
        <v>24</v>
      </c>
      <c r="D59" s="43" t="s">
        <v>17</v>
      </c>
      <c r="E59" s="43">
        <v>4.0</v>
      </c>
      <c r="F59" s="44">
        <f t="shared" ref="F59:F85" si="5">E59*0.3</f>
        <v>1.2</v>
      </c>
      <c r="G59" s="43">
        <f t="shared" ref="G59:G85" si="6">SUM(E59,F59)</f>
        <v>5.2</v>
      </c>
      <c r="H59" s="43">
        <v>10.5</v>
      </c>
      <c r="I59" s="6"/>
      <c r="J59" s="5"/>
      <c r="K59" s="5"/>
      <c r="L59" s="5"/>
      <c r="M59" s="47"/>
      <c r="N59" s="5"/>
      <c r="O59" s="49"/>
      <c r="P59" s="45"/>
      <c r="Q59" s="61"/>
      <c r="R59" s="47"/>
      <c r="S59" s="5"/>
      <c r="T59" s="5"/>
      <c r="U59" s="47"/>
      <c r="V59" s="5"/>
      <c r="W59" s="5"/>
      <c r="X59" s="47"/>
      <c r="Y59" s="5"/>
      <c r="Z59" s="5"/>
      <c r="AA59" s="5"/>
      <c r="AB59" s="6"/>
      <c r="AC59" s="5"/>
      <c r="AD59" s="5"/>
    </row>
    <row r="60">
      <c r="A60" s="42" t="s">
        <v>74</v>
      </c>
      <c r="B60" s="43" t="s">
        <v>20</v>
      </c>
      <c r="C60" s="43" t="s">
        <v>24</v>
      </c>
      <c r="D60" s="43" t="s">
        <v>17</v>
      </c>
      <c r="E60" s="43">
        <v>5.0</v>
      </c>
      <c r="F60" s="44">
        <f t="shared" si="5"/>
        <v>1.5</v>
      </c>
      <c r="G60" s="43">
        <f t="shared" si="6"/>
        <v>6.5</v>
      </c>
      <c r="H60" s="43">
        <v>2.0</v>
      </c>
      <c r="I60" s="6"/>
      <c r="J60" s="5"/>
      <c r="K60" s="5"/>
      <c r="L60" s="5"/>
      <c r="M60" s="47"/>
      <c r="N60" s="5"/>
      <c r="O60" s="47"/>
      <c r="P60" s="62"/>
      <c r="Q60" s="61"/>
      <c r="R60" s="47"/>
      <c r="S60" s="5"/>
      <c r="T60" s="5"/>
      <c r="U60" s="47"/>
      <c r="V60" s="5"/>
      <c r="W60" s="5"/>
      <c r="X60" s="47"/>
      <c r="Y60" s="5"/>
      <c r="Z60" s="5"/>
      <c r="AA60" s="5"/>
      <c r="AB60" s="6"/>
      <c r="AC60" s="5"/>
      <c r="AD60" s="5"/>
    </row>
    <row r="61">
      <c r="A61" s="42" t="s">
        <v>75</v>
      </c>
      <c r="B61" s="43" t="s">
        <v>24</v>
      </c>
      <c r="C61" s="43" t="s">
        <v>22</v>
      </c>
      <c r="D61" s="43" t="s">
        <v>17</v>
      </c>
      <c r="E61" s="43">
        <v>2.0</v>
      </c>
      <c r="F61" s="44">
        <f t="shared" si="5"/>
        <v>0.6</v>
      </c>
      <c r="G61" s="43">
        <f t="shared" si="6"/>
        <v>2.6</v>
      </c>
      <c r="H61" s="43">
        <v>0.75</v>
      </c>
      <c r="I61" s="6"/>
      <c r="J61" s="5"/>
      <c r="K61" s="5"/>
      <c r="L61" s="5"/>
      <c r="M61" s="47"/>
      <c r="N61" s="5"/>
      <c r="O61" s="47"/>
      <c r="P61" s="62"/>
      <c r="Q61" s="61"/>
      <c r="R61" s="72"/>
      <c r="S61" s="65"/>
      <c r="T61" s="65"/>
      <c r="U61" s="72"/>
      <c r="V61" s="65"/>
      <c r="W61" s="5"/>
      <c r="X61" s="47"/>
      <c r="Y61" s="5"/>
      <c r="Z61" s="5"/>
      <c r="AA61" s="5"/>
      <c r="AB61" s="6"/>
      <c r="AC61" s="5"/>
      <c r="AD61" s="5"/>
    </row>
    <row r="62">
      <c r="A62" s="42" t="s">
        <v>76</v>
      </c>
      <c r="B62" s="43" t="s">
        <v>22</v>
      </c>
      <c r="C62" s="43" t="s">
        <v>50</v>
      </c>
      <c r="D62" s="43" t="s">
        <v>17</v>
      </c>
      <c r="E62" s="43">
        <v>15.0</v>
      </c>
      <c r="F62" s="44">
        <f t="shared" si="5"/>
        <v>4.5</v>
      </c>
      <c r="G62" s="43">
        <f t="shared" si="6"/>
        <v>19.5</v>
      </c>
      <c r="H62" s="43">
        <v>25.15</v>
      </c>
      <c r="I62" s="6"/>
      <c r="J62" s="5"/>
      <c r="K62" s="5"/>
      <c r="L62" s="5"/>
      <c r="M62" s="47"/>
      <c r="N62" s="5"/>
      <c r="O62" s="47"/>
      <c r="P62" s="45"/>
      <c r="Q62" s="45"/>
      <c r="R62" s="47"/>
      <c r="S62" s="5"/>
      <c r="T62" s="5"/>
      <c r="U62" s="47"/>
      <c r="V62" s="5"/>
      <c r="W62" s="5"/>
      <c r="X62" s="47"/>
      <c r="Y62" s="5"/>
      <c r="Z62" s="5"/>
      <c r="AA62" s="5"/>
      <c r="AB62" s="6"/>
      <c r="AC62" s="5"/>
      <c r="AD62" s="5"/>
    </row>
    <row r="63">
      <c r="A63" s="42" t="s">
        <v>77</v>
      </c>
      <c r="B63" s="43" t="s">
        <v>20</v>
      </c>
      <c r="C63" s="73" t="s">
        <v>24</v>
      </c>
      <c r="D63" s="43" t="s">
        <v>17</v>
      </c>
      <c r="E63" s="43">
        <v>2.0</v>
      </c>
      <c r="F63" s="44">
        <f t="shared" si="5"/>
        <v>0.6</v>
      </c>
      <c r="G63" s="43">
        <f t="shared" si="6"/>
        <v>2.6</v>
      </c>
      <c r="H63" s="43">
        <v>3.0</v>
      </c>
      <c r="I63" s="6"/>
      <c r="J63" s="5"/>
      <c r="K63" s="5"/>
      <c r="L63" s="5"/>
      <c r="M63" s="47"/>
      <c r="N63" s="5"/>
      <c r="O63" s="47"/>
      <c r="P63" s="45"/>
      <c r="Q63" s="5"/>
      <c r="R63" s="47"/>
      <c r="S63" s="5"/>
      <c r="T63" s="5"/>
      <c r="U63" s="47"/>
      <c r="V63" s="5"/>
      <c r="W63" s="5"/>
      <c r="X63" s="47"/>
      <c r="Y63" s="5"/>
      <c r="Z63" s="5"/>
      <c r="AA63" s="5"/>
      <c r="AB63" s="6"/>
      <c r="AC63" s="5"/>
      <c r="AD63" s="5"/>
    </row>
    <row r="64">
      <c r="A64" s="42" t="s">
        <v>78</v>
      </c>
      <c r="B64" s="43" t="s">
        <v>50</v>
      </c>
      <c r="C64" s="73" t="s">
        <v>22</v>
      </c>
      <c r="D64" s="43" t="s">
        <v>17</v>
      </c>
      <c r="E64" s="43">
        <v>4.0</v>
      </c>
      <c r="F64" s="44">
        <f t="shared" si="5"/>
        <v>1.2</v>
      </c>
      <c r="G64" s="43">
        <f t="shared" si="6"/>
        <v>5.2</v>
      </c>
      <c r="H64" s="43">
        <v>4.67</v>
      </c>
      <c r="I64" s="6"/>
      <c r="J64" s="5"/>
      <c r="K64" s="5"/>
      <c r="L64" s="5"/>
      <c r="M64" s="47"/>
      <c r="N64" s="5"/>
      <c r="O64" s="47"/>
      <c r="P64" s="45"/>
      <c r="Q64" s="61"/>
      <c r="R64" s="47"/>
      <c r="S64" s="5"/>
      <c r="T64" s="5"/>
      <c r="U64" s="47"/>
      <c r="V64" s="5"/>
      <c r="W64" s="5"/>
      <c r="X64" s="47"/>
      <c r="Y64" s="5"/>
      <c r="Z64" s="5"/>
      <c r="AA64" s="5"/>
      <c r="AB64" s="6"/>
      <c r="AC64" s="5"/>
      <c r="AD64" s="5"/>
    </row>
    <row r="65">
      <c r="A65" s="42" t="s">
        <v>79</v>
      </c>
      <c r="B65" s="43" t="s">
        <v>20</v>
      </c>
      <c r="C65" s="43" t="s">
        <v>24</v>
      </c>
      <c r="D65" s="43" t="s">
        <v>17</v>
      </c>
      <c r="E65" s="43">
        <v>10.0</v>
      </c>
      <c r="F65" s="44">
        <f t="shared" si="5"/>
        <v>3</v>
      </c>
      <c r="G65" s="43">
        <f t="shared" si="6"/>
        <v>13</v>
      </c>
      <c r="H65" s="43">
        <f>49+3.8</f>
        <v>52.8</v>
      </c>
      <c r="I65" s="6"/>
      <c r="J65" s="5"/>
      <c r="K65" s="5"/>
      <c r="L65" s="5"/>
      <c r="M65" s="47"/>
      <c r="N65" s="5"/>
      <c r="O65" s="47"/>
      <c r="P65" s="74" t="s">
        <v>80</v>
      </c>
      <c r="Q65" s="61"/>
      <c r="R65" s="46"/>
      <c r="S65" s="61"/>
      <c r="T65" s="61"/>
      <c r="U65" s="46"/>
      <c r="V65" s="61"/>
      <c r="W65" s="5"/>
      <c r="X65" s="47"/>
      <c r="Y65" s="5"/>
      <c r="Z65" s="5"/>
      <c r="AA65" s="5"/>
      <c r="AB65" s="6"/>
      <c r="AC65" s="5"/>
      <c r="AD65" s="5"/>
    </row>
    <row r="66">
      <c r="A66" s="42" t="s">
        <v>81</v>
      </c>
      <c r="B66" s="43" t="s">
        <v>20</v>
      </c>
      <c r="C66" s="73" t="s">
        <v>24</v>
      </c>
      <c r="D66" s="43" t="s">
        <v>17</v>
      </c>
      <c r="E66" s="43">
        <v>2.0</v>
      </c>
      <c r="F66" s="44">
        <f t="shared" si="5"/>
        <v>0.6</v>
      </c>
      <c r="G66" s="43">
        <f t="shared" si="6"/>
        <v>2.6</v>
      </c>
      <c r="H66" s="43">
        <v>1.0</v>
      </c>
      <c r="I66" s="6"/>
      <c r="J66" s="5"/>
      <c r="K66" s="5"/>
      <c r="L66" s="5"/>
      <c r="M66" s="47"/>
      <c r="N66" s="5"/>
      <c r="O66" s="47"/>
      <c r="P66" s="62"/>
      <c r="Q66" s="61"/>
      <c r="R66" s="47"/>
      <c r="S66" s="5"/>
      <c r="T66" s="5"/>
      <c r="U66" s="47"/>
      <c r="V66" s="5"/>
      <c r="W66" s="5"/>
      <c r="X66" s="47"/>
      <c r="Y66" s="5"/>
      <c r="Z66" s="5"/>
      <c r="AA66" s="5"/>
      <c r="AB66" s="6"/>
      <c r="AC66" s="5"/>
      <c r="AD66" s="5"/>
    </row>
    <row r="67">
      <c r="A67" s="42" t="s">
        <v>82</v>
      </c>
      <c r="B67" s="43" t="s">
        <v>24</v>
      </c>
      <c r="C67" s="43" t="s">
        <v>50</v>
      </c>
      <c r="D67" s="43" t="s">
        <v>17</v>
      </c>
      <c r="E67" s="43">
        <v>3.0</v>
      </c>
      <c r="F67" s="44">
        <f t="shared" si="5"/>
        <v>0.9</v>
      </c>
      <c r="G67" s="43">
        <f t="shared" si="6"/>
        <v>3.9</v>
      </c>
      <c r="H67" s="43">
        <v>5.7</v>
      </c>
      <c r="I67" s="6"/>
      <c r="J67" s="5"/>
      <c r="K67" s="5"/>
      <c r="L67" s="5"/>
      <c r="M67" s="47"/>
      <c r="N67" s="5"/>
      <c r="O67" s="47"/>
      <c r="P67" s="45"/>
      <c r="Q67" s="45"/>
      <c r="R67" s="46"/>
      <c r="S67" s="5"/>
      <c r="T67" s="5"/>
      <c r="U67" s="47"/>
      <c r="V67" s="5"/>
      <c r="W67" s="5"/>
      <c r="X67" s="47"/>
      <c r="Y67" s="5"/>
      <c r="Z67" s="5"/>
      <c r="AA67" s="5"/>
      <c r="AB67" s="6"/>
      <c r="AC67" s="5"/>
      <c r="AD67" s="5"/>
    </row>
    <row r="68">
      <c r="A68" s="42" t="s">
        <v>83</v>
      </c>
      <c r="B68" s="43" t="s">
        <v>22</v>
      </c>
      <c r="C68" s="43" t="s">
        <v>20</v>
      </c>
      <c r="D68" s="43" t="s">
        <v>17</v>
      </c>
      <c r="E68" s="43">
        <v>10.0</v>
      </c>
      <c r="F68" s="44">
        <f t="shared" si="5"/>
        <v>3</v>
      </c>
      <c r="G68" s="43">
        <f t="shared" si="6"/>
        <v>13</v>
      </c>
      <c r="H68" s="43">
        <v>8.0</v>
      </c>
      <c r="I68" s="6"/>
      <c r="J68" s="5"/>
      <c r="K68" s="5"/>
      <c r="L68" s="5"/>
      <c r="M68" s="47"/>
      <c r="N68" s="5"/>
      <c r="O68" s="47"/>
      <c r="P68" s="45"/>
      <c r="Q68" s="45"/>
      <c r="R68" s="46"/>
      <c r="S68" s="5"/>
      <c r="T68" s="5"/>
      <c r="U68" s="47"/>
      <c r="V68" s="5"/>
      <c r="W68" s="5"/>
      <c r="X68" s="47"/>
      <c r="Y68" s="5"/>
      <c r="Z68" s="5"/>
      <c r="AA68" s="5"/>
      <c r="AB68" s="6"/>
      <c r="AC68" s="5"/>
      <c r="AD68" s="5"/>
    </row>
    <row r="69">
      <c r="A69" s="42" t="s">
        <v>84</v>
      </c>
      <c r="B69" s="43" t="s">
        <v>50</v>
      </c>
      <c r="C69" s="73" t="s">
        <v>22</v>
      </c>
      <c r="D69" s="43" t="s">
        <v>17</v>
      </c>
      <c r="E69" s="43">
        <v>4.0</v>
      </c>
      <c r="F69" s="44">
        <f t="shared" si="5"/>
        <v>1.2</v>
      </c>
      <c r="G69" s="43">
        <f t="shared" si="6"/>
        <v>5.2</v>
      </c>
      <c r="H69" s="43">
        <v>18.5</v>
      </c>
      <c r="I69" s="6"/>
      <c r="J69" s="5"/>
      <c r="K69" s="5"/>
      <c r="L69" s="5"/>
      <c r="M69" s="47"/>
      <c r="N69" s="5"/>
      <c r="O69" s="47"/>
      <c r="P69" s="62"/>
      <c r="Q69" s="45"/>
      <c r="R69" s="46"/>
      <c r="S69" s="5"/>
      <c r="T69" s="5"/>
      <c r="U69" s="47"/>
      <c r="V69" s="5"/>
      <c r="W69" s="5"/>
      <c r="X69" s="47"/>
      <c r="Y69" s="5"/>
      <c r="Z69" s="5"/>
      <c r="AA69" s="5"/>
      <c r="AB69" s="6"/>
      <c r="AC69" s="5"/>
      <c r="AD69" s="5"/>
    </row>
    <row r="70">
      <c r="A70" s="42" t="s">
        <v>85</v>
      </c>
      <c r="B70" s="43" t="s">
        <v>50</v>
      </c>
      <c r="C70" s="73" t="s">
        <v>22</v>
      </c>
      <c r="D70" s="75" t="s">
        <v>86</v>
      </c>
      <c r="E70" s="43">
        <v>10.0</v>
      </c>
      <c r="F70" s="44">
        <f t="shared" si="5"/>
        <v>3</v>
      </c>
      <c r="G70" s="43">
        <f t="shared" si="6"/>
        <v>13</v>
      </c>
      <c r="H70" s="43">
        <v>36.84</v>
      </c>
      <c r="I70" s="6"/>
      <c r="J70" s="5"/>
      <c r="K70" s="5"/>
      <c r="L70" s="5"/>
      <c r="M70" s="47"/>
      <c r="N70" s="5"/>
      <c r="O70" s="47"/>
      <c r="P70" s="5"/>
      <c r="Q70" s="62"/>
      <c r="R70" s="46"/>
      <c r="S70" s="61"/>
      <c r="T70" s="61"/>
      <c r="U70" s="46"/>
      <c r="V70" s="61"/>
      <c r="W70" s="5"/>
      <c r="X70" s="47"/>
      <c r="Y70" s="5"/>
      <c r="Z70" s="5"/>
      <c r="AA70" s="5"/>
      <c r="AB70" s="6"/>
      <c r="AC70" s="5"/>
      <c r="AD70" s="5"/>
    </row>
    <row r="71">
      <c r="A71" s="76" t="s">
        <v>87</v>
      </c>
      <c r="B71" s="75" t="s">
        <v>24</v>
      </c>
      <c r="C71" s="75" t="s">
        <v>20</v>
      </c>
      <c r="D71" s="75" t="s">
        <v>86</v>
      </c>
      <c r="E71" s="75">
        <v>5.0</v>
      </c>
      <c r="F71" s="44">
        <f t="shared" si="5"/>
        <v>1.5</v>
      </c>
      <c r="G71" s="43">
        <f t="shared" si="6"/>
        <v>6.5</v>
      </c>
      <c r="H71" s="75">
        <v>26.9</v>
      </c>
      <c r="I71" s="77"/>
      <c r="J71" s="44"/>
      <c r="K71" s="44"/>
      <c r="L71" s="44"/>
      <c r="M71" s="78"/>
      <c r="N71" s="44"/>
      <c r="O71" s="78"/>
      <c r="P71" s="44"/>
      <c r="Q71" s="79"/>
      <c r="R71" s="80"/>
      <c r="S71" s="79"/>
      <c r="T71" s="79"/>
      <c r="U71" s="81"/>
      <c r="V71" s="82"/>
      <c r="W71" s="44"/>
      <c r="X71" s="78"/>
      <c r="Y71" s="44"/>
      <c r="Z71" s="44"/>
      <c r="AA71" s="44"/>
      <c r="AB71" s="77"/>
      <c r="AC71" s="44"/>
      <c r="AD71" s="44"/>
    </row>
    <row r="72">
      <c r="A72" s="83" t="s">
        <v>88</v>
      </c>
      <c r="B72" s="44" t="s">
        <v>24</v>
      </c>
      <c r="C72" s="44" t="s">
        <v>20</v>
      </c>
      <c r="D72" s="75" t="s">
        <v>86</v>
      </c>
      <c r="E72" s="44">
        <v>10.0</v>
      </c>
      <c r="F72" s="44">
        <f t="shared" si="5"/>
        <v>3</v>
      </c>
      <c r="G72" s="43">
        <f t="shared" si="6"/>
        <v>13</v>
      </c>
      <c r="H72" s="75">
        <f>29.6+15.8</f>
        <v>45.4</v>
      </c>
      <c r="I72" s="77"/>
      <c r="J72" s="44"/>
      <c r="K72" s="44"/>
      <c r="L72" s="84"/>
      <c r="M72" s="78"/>
      <c r="N72" s="84"/>
      <c r="O72" s="78"/>
      <c r="P72" s="44"/>
      <c r="Q72" s="85"/>
      <c r="R72" s="80"/>
      <c r="S72" s="82"/>
      <c r="T72" s="86"/>
      <c r="U72" s="80"/>
      <c r="V72" s="82"/>
      <c r="W72" s="84"/>
      <c r="X72" s="78"/>
      <c r="Y72" s="44"/>
      <c r="Z72" s="44"/>
      <c r="AA72" s="44"/>
      <c r="AB72" s="77"/>
      <c r="AC72" s="44"/>
      <c r="AD72" s="44"/>
    </row>
    <row r="73">
      <c r="A73" s="76" t="s">
        <v>89</v>
      </c>
      <c r="B73" s="75" t="s">
        <v>22</v>
      </c>
      <c r="C73" s="75" t="s">
        <v>24</v>
      </c>
      <c r="D73" s="75" t="s">
        <v>86</v>
      </c>
      <c r="E73" s="75">
        <v>5.0</v>
      </c>
      <c r="F73" s="44">
        <f t="shared" si="5"/>
        <v>1.5</v>
      </c>
      <c r="G73" s="43">
        <f t="shared" si="6"/>
        <v>6.5</v>
      </c>
      <c r="H73" s="75">
        <v>3.57</v>
      </c>
      <c r="I73" s="77"/>
      <c r="J73" s="44"/>
      <c r="K73" s="44"/>
      <c r="L73" s="84"/>
      <c r="M73" s="78"/>
      <c r="N73" s="84"/>
      <c r="O73" s="78"/>
      <c r="P73" s="44"/>
      <c r="Q73" s="85"/>
      <c r="R73" s="80"/>
      <c r="S73" s="82"/>
      <c r="T73" s="84"/>
      <c r="U73" s="78"/>
      <c r="V73" s="44"/>
      <c r="W73" s="84"/>
      <c r="X73" s="78"/>
      <c r="Y73" s="44"/>
      <c r="Z73" s="44"/>
      <c r="AA73" s="44"/>
      <c r="AB73" s="77"/>
      <c r="AC73" s="44"/>
      <c r="AD73" s="44"/>
    </row>
    <row r="74">
      <c r="A74" s="76" t="s">
        <v>90</v>
      </c>
      <c r="B74" s="75" t="s">
        <v>20</v>
      </c>
      <c r="C74" s="75" t="s">
        <v>50</v>
      </c>
      <c r="D74" s="75" t="s">
        <v>17</v>
      </c>
      <c r="E74" s="75">
        <v>3.0</v>
      </c>
      <c r="F74" s="44">
        <f t="shared" si="5"/>
        <v>0.9</v>
      </c>
      <c r="G74" s="43">
        <f t="shared" si="6"/>
        <v>3.9</v>
      </c>
      <c r="H74" s="75">
        <v>3.5</v>
      </c>
      <c r="I74" s="77"/>
      <c r="J74" s="44"/>
      <c r="K74" s="44"/>
      <c r="L74" s="44"/>
      <c r="M74" s="78"/>
      <c r="N74" s="44"/>
      <c r="O74" s="78"/>
      <c r="P74" s="44"/>
      <c r="Q74" s="79"/>
      <c r="R74" s="80"/>
      <c r="S74" s="44"/>
      <c r="T74" s="44"/>
      <c r="U74" s="78"/>
      <c r="V74" s="44"/>
      <c r="W74" s="44"/>
      <c r="X74" s="78"/>
      <c r="Y74" s="44"/>
      <c r="Z74" s="44"/>
      <c r="AA74" s="44"/>
      <c r="AB74" s="77"/>
      <c r="AC74" s="44"/>
      <c r="AD74" s="44"/>
    </row>
    <row r="75">
      <c r="A75" s="76" t="s">
        <v>91</v>
      </c>
      <c r="B75" s="75" t="s">
        <v>24</v>
      </c>
      <c r="C75" s="75" t="s">
        <v>20</v>
      </c>
      <c r="D75" s="75" t="s">
        <v>17</v>
      </c>
      <c r="E75" s="75">
        <v>3.0</v>
      </c>
      <c r="F75" s="44">
        <f t="shared" si="5"/>
        <v>0.9</v>
      </c>
      <c r="G75" s="43">
        <f t="shared" si="6"/>
        <v>3.9</v>
      </c>
      <c r="H75" s="75">
        <v>3.8</v>
      </c>
      <c r="I75" s="77"/>
      <c r="J75" s="44"/>
      <c r="K75" s="44"/>
      <c r="L75" s="44"/>
      <c r="M75" s="78"/>
      <c r="N75" s="44"/>
      <c r="O75" s="78"/>
      <c r="P75" s="44"/>
      <c r="Q75" s="79"/>
      <c r="R75" s="80"/>
      <c r="S75" s="44"/>
      <c r="T75" s="44"/>
      <c r="U75" s="78"/>
      <c r="V75" s="44"/>
      <c r="W75" s="44"/>
      <c r="X75" s="78"/>
      <c r="Y75" s="44"/>
      <c r="Z75" s="44"/>
      <c r="AA75" s="44"/>
      <c r="AB75" s="77"/>
      <c r="AC75" s="44"/>
      <c r="AD75" s="44"/>
    </row>
    <row r="76">
      <c r="A76" s="76" t="s">
        <v>92</v>
      </c>
      <c r="B76" s="44" t="s">
        <v>20</v>
      </c>
      <c r="C76" s="44" t="s">
        <v>24</v>
      </c>
      <c r="D76" s="75" t="s">
        <v>86</v>
      </c>
      <c r="E76" s="44">
        <v>4.0</v>
      </c>
      <c r="F76" s="44">
        <f t="shared" si="5"/>
        <v>1.2</v>
      </c>
      <c r="G76" s="43">
        <f t="shared" si="6"/>
        <v>5.2</v>
      </c>
      <c r="H76" s="75">
        <v>3.6</v>
      </c>
      <c r="I76" s="77"/>
      <c r="J76" s="44"/>
      <c r="K76" s="44"/>
      <c r="L76" s="84"/>
      <c r="M76" s="78"/>
      <c r="N76" s="84"/>
      <c r="O76" s="78"/>
      <c r="P76" s="44"/>
      <c r="Q76" s="85"/>
      <c r="R76" s="80"/>
      <c r="S76" s="82"/>
      <c r="T76" s="82"/>
      <c r="U76" s="82"/>
      <c r="V76" s="82"/>
      <c r="W76" s="84"/>
      <c r="X76" s="78"/>
      <c r="Y76" s="44"/>
      <c r="Z76" s="44"/>
      <c r="AA76" s="44"/>
      <c r="AB76" s="77"/>
      <c r="AC76" s="44"/>
      <c r="AD76" s="44"/>
    </row>
    <row r="77">
      <c r="A77" s="83" t="s">
        <v>93</v>
      </c>
      <c r="B77" s="44" t="s">
        <v>24</v>
      </c>
      <c r="C77" s="44" t="s">
        <v>50</v>
      </c>
      <c r="D77" s="75" t="s">
        <v>86</v>
      </c>
      <c r="E77" s="44">
        <v>3.0</v>
      </c>
      <c r="F77" s="44">
        <f t="shared" si="5"/>
        <v>0.9</v>
      </c>
      <c r="G77" s="43">
        <f t="shared" si="6"/>
        <v>3.9</v>
      </c>
      <c r="H77" s="75">
        <v>15.1</v>
      </c>
      <c r="I77" s="77"/>
      <c r="J77" s="44"/>
      <c r="K77" s="44"/>
      <c r="L77" s="84"/>
      <c r="M77" s="78"/>
      <c r="N77" s="84"/>
      <c r="O77" s="78"/>
      <c r="P77" s="44"/>
      <c r="Q77" s="87"/>
      <c r="R77" s="88"/>
      <c r="S77" s="82"/>
      <c r="T77" s="86"/>
      <c r="U77" s="80"/>
      <c r="V77" s="82"/>
      <c r="W77" s="84"/>
      <c r="X77" s="78"/>
      <c r="Y77" s="44"/>
      <c r="Z77" s="44"/>
      <c r="AA77" s="44"/>
      <c r="AB77" s="77"/>
      <c r="AC77" s="44"/>
      <c r="AD77" s="44"/>
    </row>
    <row r="78">
      <c r="A78" s="83" t="s">
        <v>94</v>
      </c>
      <c r="B78" s="44" t="s">
        <v>50</v>
      </c>
      <c r="C78" s="73" t="s">
        <v>22</v>
      </c>
      <c r="D78" s="75" t="s">
        <v>86</v>
      </c>
      <c r="E78" s="44">
        <v>15.0</v>
      </c>
      <c r="F78" s="44">
        <f t="shared" si="5"/>
        <v>4.5</v>
      </c>
      <c r="G78" s="43">
        <f t="shared" si="6"/>
        <v>19.5</v>
      </c>
      <c r="H78" s="75">
        <v>2.0</v>
      </c>
      <c r="I78" s="77"/>
      <c r="J78" s="44"/>
      <c r="K78" s="44"/>
      <c r="L78" s="84"/>
      <c r="M78" s="78"/>
      <c r="N78" s="84"/>
      <c r="O78" s="78"/>
      <c r="P78" s="44"/>
      <c r="Q78" s="84"/>
      <c r="R78" s="81"/>
      <c r="S78" s="79"/>
      <c r="T78" s="89"/>
      <c r="U78" s="81"/>
      <c r="V78" s="82"/>
      <c r="W78" s="84"/>
      <c r="X78" s="78"/>
      <c r="Y78" s="44"/>
      <c r="Z78" s="44"/>
      <c r="AA78" s="44"/>
      <c r="AB78" s="77"/>
      <c r="AC78" s="44"/>
      <c r="AD78" s="44"/>
    </row>
    <row r="79">
      <c r="A79" s="42" t="s">
        <v>95</v>
      </c>
      <c r="B79" s="43" t="s">
        <v>24</v>
      </c>
      <c r="C79" s="43" t="s">
        <v>50</v>
      </c>
      <c r="D79" s="75" t="s">
        <v>86</v>
      </c>
      <c r="E79" s="43">
        <v>8.0</v>
      </c>
      <c r="F79" s="44">
        <f t="shared" si="5"/>
        <v>2.4</v>
      </c>
      <c r="G79" s="43">
        <f t="shared" si="6"/>
        <v>10.4</v>
      </c>
      <c r="H79" s="43">
        <v>1.0</v>
      </c>
      <c r="I79" s="6"/>
      <c r="J79" s="5"/>
      <c r="K79" s="5"/>
      <c r="L79" s="5"/>
      <c r="M79" s="47"/>
      <c r="N79" s="5"/>
      <c r="O79" s="47"/>
      <c r="P79" s="5"/>
      <c r="Q79" s="90"/>
      <c r="R79" s="49"/>
      <c r="S79" s="45"/>
      <c r="T79" s="45"/>
      <c r="U79" s="46"/>
      <c r="V79" s="61"/>
      <c r="W79" s="5"/>
      <c r="X79" s="47"/>
      <c r="Y79" s="5"/>
      <c r="Z79" s="5"/>
      <c r="AA79" s="5"/>
      <c r="AB79" s="6"/>
      <c r="AC79" s="5"/>
      <c r="AD79" s="5"/>
    </row>
    <row r="80">
      <c r="A80" s="42" t="s">
        <v>96</v>
      </c>
      <c r="B80" s="43" t="s">
        <v>50</v>
      </c>
      <c r="C80" s="73" t="s">
        <v>22</v>
      </c>
      <c r="D80" s="5"/>
      <c r="E80" s="43">
        <v>10.0</v>
      </c>
      <c r="F80" s="44">
        <f t="shared" si="5"/>
        <v>3</v>
      </c>
      <c r="G80" s="43">
        <f t="shared" si="6"/>
        <v>13</v>
      </c>
      <c r="H80" s="5"/>
      <c r="I80" s="6"/>
      <c r="J80" s="5"/>
      <c r="K80" s="5"/>
      <c r="L80" s="5"/>
      <c r="M80" s="47"/>
      <c r="N80" s="5"/>
      <c r="O80" s="47"/>
      <c r="P80" s="5"/>
      <c r="Q80" s="5"/>
      <c r="R80" s="64"/>
      <c r="S80" s="62"/>
      <c r="T80" s="62"/>
      <c r="U80" s="64"/>
      <c r="V80" s="91"/>
      <c r="W80" s="5"/>
      <c r="X80" s="47"/>
      <c r="Y80" s="5"/>
      <c r="Z80" s="5"/>
      <c r="AA80" s="5"/>
      <c r="AB80" s="6"/>
      <c r="AC80" s="5"/>
      <c r="AD80" s="5"/>
    </row>
    <row r="81">
      <c r="A81" s="42" t="s">
        <v>97</v>
      </c>
      <c r="B81" s="43" t="s">
        <v>22</v>
      </c>
      <c r="C81" s="43" t="s">
        <v>20</v>
      </c>
      <c r="D81" s="75" t="s">
        <v>86</v>
      </c>
      <c r="E81" s="43">
        <v>5.0</v>
      </c>
      <c r="F81" s="44">
        <f t="shared" si="5"/>
        <v>1.5</v>
      </c>
      <c r="G81" s="43">
        <f t="shared" si="6"/>
        <v>6.5</v>
      </c>
      <c r="H81" s="43">
        <v>4.3</v>
      </c>
      <c r="I81" s="6"/>
      <c r="J81" s="5"/>
      <c r="K81" s="5"/>
      <c r="L81" s="5"/>
      <c r="M81" s="47"/>
      <c r="N81" s="5"/>
      <c r="O81" s="47"/>
      <c r="P81" s="5"/>
      <c r="Q81" s="5"/>
      <c r="R81" s="64"/>
      <c r="S81" s="62"/>
      <c r="T81" s="62"/>
      <c r="U81" s="64"/>
      <c r="V81" s="61"/>
      <c r="W81" s="5"/>
      <c r="X81" s="47"/>
      <c r="Y81" s="5"/>
      <c r="Z81" s="5"/>
      <c r="AA81" s="5"/>
      <c r="AB81" s="6"/>
      <c r="AC81" s="5"/>
      <c r="AD81" s="5"/>
    </row>
    <row r="82">
      <c r="A82" s="83" t="s">
        <v>98</v>
      </c>
      <c r="B82" s="44" t="s">
        <v>22</v>
      </c>
      <c r="C82" s="75" t="s">
        <v>50</v>
      </c>
      <c r="D82" s="75" t="s">
        <v>86</v>
      </c>
      <c r="E82" s="44">
        <v>2.0</v>
      </c>
      <c r="F82" s="44">
        <f t="shared" si="5"/>
        <v>0.6</v>
      </c>
      <c r="G82" s="43">
        <f t="shared" si="6"/>
        <v>2.6</v>
      </c>
      <c r="H82" s="75"/>
      <c r="I82" s="77"/>
      <c r="J82" s="44"/>
      <c r="K82" s="44"/>
      <c r="L82" s="84"/>
      <c r="M82" s="78"/>
      <c r="N82" s="84"/>
      <c r="O82" s="78"/>
      <c r="P82" s="44"/>
      <c r="Q82" s="84"/>
      <c r="R82" s="88"/>
      <c r="S82" s="82"/>
      <c r="T82" s="92"/>
      <c r="U82" s="78"/>
      <c r="V82" s="44"/>
      <c r="W82" s="84"/>
      <c r="X82" s="78"/>
      <c r="Y82" s="44"/>
      <c r="Z82" s="44"/>
      <c r="AA82" s="44"/>
      <c r="AB82" s="77"/>
      <c r="AC82" s="44"/>
      <c r="AD82" s="44"/>
    </row>
    <row r="83">
      <c r="A83" s="42" t="s">
        <v>99</v>
      </c>
      <c r="B83" s="43" t="s">
        <v>22</v>
      </c>
      <c r="C83" s="43" t="s">
        <v>50</v>
      </c>
      <c r="D83" s="75" t="s">
        <v>86</v>
      </c>
      <c r="E83" s="43">
        <v>5.0</v>
      </c>
      <c r="F83" s="44">
        <f t="shared" si="5"/>
        <v>1.5</v>
      </c>
      <c r="G83" s="43">
        <f t="shared" si="6"/>
        <v>6.5</v>
      </c>
      <c r="H83" s="43">
        <v>7.0</v>
      </c>
      <c r="I83" s="6"/>
      <c r="J83" s="5"/>
      <c r="K83" s="5"/>
      <c r="L83" s="5"/>
      <c r="M83" s="47"/>
      <c r="N83" s="5"/>
      <c r="O83" s="47"/>
      <c r="P83" s="5"/>
      <c r="Q83" s="5"/>
      <c r="R83" s="49"/>
      <c r="S83" s="61"/>
      <c r="T83" s="61"/>
      <c r="U83" s="46"/>
      <c r="V83" s="61"/>
      <c r="W83" s="5"/>
      <c r="X83" s="47"/>
      <c r="Y83" s="5"/>
      <c r="Z83" s="5"/>
      <c r="AA83" s="5"/>
      <c r="AB83" s="6"/>
      <c r="AC83" s="5"/>
      <c r="AD83" s="5"/>
    </row>
    <row r="84">
      <c r="A84" s="42" t="s">
        <v>100</v>
      </c>
      <c r="B84" s="43" t="s">
        <v>16</v>
      </c>
      <c r="C84" s="5"/>
      <c r="D84" s="43" t="s">
        <v>17</v>
      </c>
      <c r="E84" s="43">
        <v>10.0</v>
      </c>
      <c r="F84" s="44">
        <f t="shared" si="5"/>
        <v>3</v>
      </c>
      <c r="G84" s="43">
        <f t="shared" si="6"/>
        <v>13</v>
      </c>
      <c r="H84" s="43">
        <v>18.1</v>
      </c>
      <c r="I84" s="6"/>
      <c r="J84" s="5"/>
      <c r="K84" s="5"/>
      <c r="L84" s="5"/>
      <c r="M84" s="47"/>
      <c r="N84" s="5"/>
      <c r="O84" s="47"/>
      <c r="P84" s="5"/>
      <c r="Q84" s="5"/>
      <c r="R84" s="49"/>
      <c r="S84" s="5"/>
      <c r="T84" s="5"/>
      <c r="U84" s="47"/>
      <c r="V84" s="5"/>
      <c r="W84" s="5"/>
      <c r="X84" s="47"/>
      <c r="Y84" s="5"/>
      <c r="Z84" s="5"/>
      <c r="AA84" s="5"/>
      <c r="AB84" s="6"/>
      <c r="AC84" s="5"/>
      <c r="AD84" s="5"/>
    </row>
    <row r="85">
      <c r="A85" s="42" t="s">
        <v>101</v>
      </c>
      <c r="B85" s="43" t="s">
        <v>20</v>
      </c>
      <c r="C85" s="5"/>
      <c r="D85" s="43" t="s">
        <v>17</v>
      </c>
      <c r="E85" s="43">
        <v>2.0</v>
      </c>
      <c r="F85" s="44">
        <f t="shared" si="5"/>
        <v>0.6</v>
      </c>
      <c r="G85" s="43">
        <f t="shared" si="6"/>
        <v>2.6</v>
      </c>
      <c r="H85" s="43">
        <v>0.5</v>
      </c>
      <c r="I85" s="6"/>
      <c r="J85" s="5"/>
      <c r="K85" s="5"/>
      <c r="L85" s="5"/>
      <c r="M85" s="47"/>
      <c r="N85" s="5"/>
      <c r="O85" s="47"/>
      <c r="P85" s="5"/>
      <c r="Q85" s="5"/>
      <c r="R85" s="49"/>
      <c r="S85" s="5"/>
      <c r="T85" s="5"/>
      <c r="U85" s="47"/>
      <c r="V85" s="5"/>
      <c r="W85" s="5"/>
      <c r="X85" s="47"/>
      <c r="Y85" s="5"/>
      <c r="Z85" s="5"/>
      <c r="AA85" s="5"/>
      <c r="AB85" s="6"/>
      <c r="AC85" s="5"/>
      <c r="AD85" s="5"/>
    </row>
    <row r="86">
      <c r="A86" s="50" t="s">
        <v>102</v>
      </c>
      <c r="B86" s="36"/>
      <c r="C86" s="4"/>
      <c r="D86" s="4"/>
      <c r="E86" s="36"/>
      <c r="F86" s="37"/>
      <c r="G86" s="36"/>
      <c r="H86" s="4"/>
      <c r="I86" s="51"/>
      <c r="J86" s="4"/>
      <c r="K86" s="4"/>
      <c r="L86" s="4"/>
      <c r="M86" s="40"/>
      <c r="N86" s="4"/>
      <c r="O86" s="40"/>
      <c r="P86" s="39"/>
      <c r="Q86" s="39"/>
      <c r="R86" s="52"/>
      <c r="S86" s="4"/>
      <c r="T86" s="4"/>
      <c r="U86" s="40"/>
      <c r="V86" s="4"/>
      <c r="W86" s="4"/>
      <c r="X86" s="40"/>
      <c r="Y86" s="4"/>
      <c r="Z86" s="4"/>
      <c r="AA86" s="4"/>
      <c r="AB86" s="6"/>
      <c r="AC86" s="5"/>
      <c r="AD86" s="5"/>
    </row>
    <row r="87">
      <c r="A87" s="53" t="s">
        <v>103</v>
      </c>
      <c r="B87" s="54"/>
      <c r="C87" s="55"/>
      <c r="D87" s="55"/>
      <c r="E87" s="55">
        <f>SUM(E59:E86)</f>
        <v>161</v>
      </c>
      <c r="F87" s="56">
        <f>E87*0.3</f>
        <v>48.3</v>
      </c>
      <c r="G87" s="54">
        <f>SUM(E87,F87)</f>
        <v>209.3</v>
      </c>
      <c r="H87" s="55">
        <f>SUM(H59:H85)</f>
        <v>303.68</v>
      </c>
      <c r="I87" s="57"/>
      <c r="J87" s="55"/>
      <c r="K87" s="55"/>
      <c r="L87" s="55"/>
      <c r="M87" s="60"/>
      <c r="N87" s="55"/>
      <c r="O87" s="60"/>
      <c r="P87" s="67"/>
      <c r="Q87" s="67"/>
      <c r="R87" s="60"/>
      <c r="S87" s="55"/>
      <c r="T87" s="55"/>
      <c r="U87" s="60"/>
      <c r="V87" s="55"/>
      <c r="W87" s="55"/>
      <c r="X87" s="60"/>
      <c r="Y87" s="55"/>
      <c r="Z87" s="55"/>
      <c r="AA87" s="55"/>
      <c r="AB87" s="6"/>
      <c r="AC87" s="5"/>
      <c r="AD87" s="5"/>
    </row>
    <row r="88" ht="6.75" customHeight="1">
      <c r="A88" s="68"/>
      <c r="B88" s="69"/>
      <c r="C88" s="69"/>
      <c r="D88" s="65"/>
      <c r="E88" s="65"/>
      <c r="F88" s="70"/>
      <c r="G88" s="69"/>
      <c r="H88" s="65"/>
      <c r="I88" s="71"/>
      <c r="J88" s="65"/>
      <c r="K88" s="65"/>
      <c r="L88" s="65"/>
      <c r="M88" s="47"/>
      <c r="N88" s="65"/>
      <c r="O88" s="47"/>
      <c r="P88" s="65"/>
      <c r="Q88" s="65"/>
      <c r="R88" s="47"/>
      <c r="S88" s="65"/>
      <c r="T88" s="65"/>
      <c r="U88" s="47"/>
      <c r="V88" s="65"/>
      <c r="W88" s="65"/>
      <c r="X88" s="47"/>
      <c r="Y88" s="65"/>
      <c r="Z88" s="65"/>
      <c r="AA88" s="65"/>
      <c r="AB88" s="71"/>
      <c r="AC88" s="65"/>
      <c r="AD88" s="65"/>
    </row>
    <row r="89">
      <c r="A89" s="42" t="s">
        <v>104</v>
      </c>
      <c r="B89" s="43" t="s">
        <v>50</v>
      </c>
      <c r="C89" s="43" t="s">
        <v>22</v>
      </c>
      <c r="D89" s="5"/>
      <c r="E89" s="43">
        <v>3.0</v>
      </c>
      <c r="F89" s="44">
        <f t="shared" ref="F89:F107" si="7">E89*0.3</f>
        <v>0.9</v>
      </c>
      <c r="G89" s="43">
        <f t="shared" ref="G89:G107" si="8">SUM(E89,F89)</f>
        <v>3.9</v>
      </c>
      <c r="H89" s="5"/>
      <c r="I89" s="6"/>
      <c r="J89" s="5"/>
      <c r="K89" s="5"/>
      <c r="L89" s="5"/>
      <c r="M89" s="47"/>
      <c r="N89" s="5"/>
      <c r="O89" s="47"/>
      <c r="P89" s="5"/>
      <c r="Q89" s="5"/>
      <c r="R89" s="47"/>
      <c r="S89" s="62"/>
      <c r="T89" s="62"/>
      <c r="U89" s="64"/>
      <c r="V89" s="62"/>
      <c r="W89" s="5"/>
      <c r="X89" s="47"/>
      <c r="Y89" s="5"/>
      <c r="Z89" s="5"/>
      <c r="AA89" s="48"/>
      <c r="AB89" s="5"/>
      <c r="AC89" s="5"/>
      <c r="AD89" s="5"/>
    </row>
    <row r="90">
      <c r="A90" s="83" t="s">
        <v>105</v>
      </c>
      <c r="B90" s="44" t="s">
        <v>24</v>
      </c>
      <c r="C90" s="44" t="s">
        <v>20</v>
      </c>
      <c r="D90" s="44"/>
      <c r="E90" s="44">
        <v>15.0</v>
      </c>
      <c r="F90" s="44">
        <f t="shared" si="7"/>
        <v>4.5</v>
      </c>
      <c r="G90" s="43">
        <f t="shared" si="8"/>
        <v>19.5</v>
      </c>
      <c r="H90" s="44"/>
      <c r="I90" s="77"/>
      <c r="J90" s="44"/>
      <c r="K90" s="44"/>
      <c r="L90" s="84"/>
      <c r="M90" s="78"/>
      <c r="N90" s="84"/>
      <c r="O90" s="78"/>
      <c r="P90" s="44"/>
      <c r="Q90" s="84"/>
      <c r="R90" s="78"/>
      <c r="S90" s="79"/>
      <c r="T90" s="89"/>
      <c r="U90" s="81"/>
      <c r="V90" s="79"/>
      <c r="W90" s="84"/>
      <c r="X90" s="78"/>
      <c r="Y90" s="44"/>
      <c r="Z90" s="44"/>
      <c r="AA90" s="84"/>
      <c r="AB90" s="44"/>
      <c r="AC90" s="44"/>
      <c r="AD90" s="44"/>
    </row>
    <row r="91">
      <c r="A91" s="42" t="s">
        <v>106</v>
      </c>
      <c r="B91" s="43" t="s">
        <v>24</v>
      </c>
      <c r="C91" s="43" t="s">
        <v>20</v>
      </c>
      <c r="D91" s="5"/>
      <c r="E91" s="43">
        <v>10.0</v>
      </c>
      <c r="F91" s="44">
        <f t="shared" si="7"/>
        <v>3</v>
      </c>
      <c r="G91" s="43">
        <f t="shared" si="8"/>
        <v>13</v>
      </c>
      <c r="H91" s="5"/>
      <c r="I91" s="6"/>
      <c r="J91" s="5"/>
      <c r="K91" s="5"/>
      <c r="L91" s="5"/>
      <c r="M91" s="47"/>
      <c r="N91" s="5"/>
      <c r="O91" s="47"/>
      <c r="P91" s="5"/>
      <c r="Q91" s="5"/>
      <c r="R91" s="47"/>
      <c r="S91" s="62"/>
      <c r="T91" s="62"/>
      <c r="U91" s="64"/>
      <c r="V91" s="62"/>
      <c r="W91" s="5"/>
      <c r="X91" s="47"/>
      <c r="Y91" s="5"/>
      <c r="Z91" s="5"/>
      <c r="AA91" s="48"/>
      <c r="AB91" s="5"/>
      <c r="AC91" s="5"/>
      <c r="AD91" s="5"/>
    </row>
    <row r="92">
      <c r="A92" s="42" t="s">
        <v>107</v>
      </c>
      <c r="B92" s="43" t="s">
        <v>50</v>
      </c>
      <c r="C92" s="43" t="s">
        <v>24</v>
      </c>
      <c r="D92" s="5"/>
      <c r="E92" s="43">
        <v>5.0</v>
      </c>
      <c r="F92" s="44">
        <f t="shared" si="7"/>
        <v>1.5</v>
      </c>
      <c r="G92" s="43">
        <f t="shared" si="8"/>
        <v>6.5</v>
      </c>
      <c r="H92" s="5"/>
      <c r="I92" s="6"/>
      <c r="J92" s="5"/>
      <c r="K92" s="5"/>
      <c r="L92" s="5"/>
      <c r="M92" s="47"/>
      <c r="N92" s="5"/>
      <c r="O92" s="47"/>
      <c r="P92" s="5"/>
      <c r="Q92" s="5"/>
      <c r="R92" s="47"/>
      <c r="S92" s="62"/>
      <c r="T92" s="62"/>
      <c r="U92" s="64"/>
      <c r="V92" s="62"/>
      <c r="W92" s="5"/>
      <c r="X92" s="47"/>
      <c r="Y92" s="5"/>
      <c r="Z92" s="5"/>
      <c r="AA92" s="48"/>
      <c r="AB92" s="5"/>
      <c r="AC92" s="5"/>
      <c r="AD92" s="5"/>
    </row>
    <row r="93">
      <c r="A93" s="42" t="s">
        <v>108</v>
      </c>
      <c r="B93" s="43" t="s">
        <v>22</v>
      </c>
      <c r="C93" s="43" t="s">
        <v>50</v>
      </c>
      <c r="D93" s="43" t="s">
        <v>3</v>
      </c>
      <c r="E93" s="43">
        <v>3.0</v>
      </c>
      <c r="F93" s="44">
        <f t="shared" si="7"/>
        <v>0.9</v>
      </c>
      <c r="G93" s="43">
        <f t="shared" si="8"/>
        <v>3.9</v>
      </c>
      <c r="H93" s="43">
        <v>15.0</v>
      </c>
      <c r="I93" s="6"/>
      <c r="J93" s="5"/>
      <c r="K93" s="5"/>
      <c r="L93" s="5"/>
      <c r="M93" s="47"/>
      <c r="N93" s="5"/>
      <c r="O93" s="47"/>
      <c r="P93" s="5"/>
      <c r="Q93" s="5"/>
      <c r="R93" s="93"/>
      <c r="S93" s="91"/>
      <c r="T93" s="91"/>
      <c r="U93" s="94"/>
      <c r="V93" s="91"/>
      <c r="W93" s="5"/>
      <c r="X93" s="47"/>
      <c r="Y93" s="5"/>
      <c r="Z93" s="5"/>
      <c r="AA93" s="48"/>
      <c r="AB93" s="5"/>
      <c r="AC93" s="5"/>
      <c r="AD93" s="5"/>
    </row>
    <row r="94">
      <c r="A94" s="83" t="s">
        <v>109</v>
      </c>
      <c r="B94" s="44" t="s">
        <v>22</v>
      </c>
      <c r="C94" s="75" t="s">
        <v>50</v>
      </c>
      <c r="D94" s="75" t="s">
        <v>17</v>
      </c>
      <c r="E94" s="95">
        <v>10.0</v>
      </c>
      <c r="F94" s="44">
        <f t="shared" si="7"/>
        <v>3</v>
      </c>
      <c r="G94" s="43">
        <f t="shared" si="8"/>
        <v>13</v>
      </c>
      <c r="H94" s="75">
        <v>1.0</v>
      </c>
      <c r="I94" s="77"/>
      <c r="J94" s="44"/>
      <c r="K94" s="44"/>
      <c r="L94" s="84"/>
      <c r="M94" s="78"/>
      <c r="N94" s="84"/>
      <c r="O94" s="78"/>
      <c r="P94" s="44"/>
      <c r="Q94" s="84"/>
      <c r="R94" s="78"/>
      <c r="S94" s="96"/>
      <c r="T94" s="85"/>
      <c r="U94" s="80"/>
      <c r="V94" s="82"/>
      <c r="W94" s="84"/>
      <c r="X94" s="78"/>
      <c r="Y94" s="44"/>
      <c r="Z94" s="44"/>
      <c r="AA94" s="84"/>
      <c r="AB94" s="44"/>
      <c r="AC94" s="44"/>
      <c r="AD94" s="44"/>
    </row>
    <row r="95">
      <c r="A95" s="42" t="s">
        <v>110</v>
      </c>
      <c r="B95" s="43" t="s">
        <v>24</v>
      </c>
      <c r="C95" s="43" t="s">
        <v>20</v>
      </c>
      <c r="D95" s="75" t="s">
        <v>3</v>
      </c>
      <c r="E95" s="43">
        <v>10.0</v>
      </c>
      <c r="F95" s="44">
        <f t="shared" si="7"/>
        <v>3</v>
      </c>
      <c r="G95" s="43">
        <f t="shared" si="8"/>
        <v>13</v>
      </c>
      <c r="H95" s="43">
        <v>2.0</v>
      </c>
      <c r="I95" s="6"/>
      <c r="J95" s="5"/>
      <c r="K95" s="5"/>
      <c r="L95" s="5"/>
      <c r="M95" s="47"/>
      <c r="N95" s="5"/>
      <c r="O95" s="47"/>
      <c r="P95" s="5"/>
      <c r="Q95" s="5"/>
      <c r="R95" s="47"/>
      <c r="S95" s="91"/>
      <c r="T95" s="62"/>
      <c r="U95" s="94"/>
      <c r="V95" s="91"/>
      <c r="W95" s="5"/>
      <c r="X95" s="47"/>
      <c r="Y95" s="5"/>
      <c r="Z95" s="5"/>
      <c r="AA95" s="48"/>
      <c r="AB95" s="5"/>
      <c r="AC95" s="5"/>
      <c r="AD95" s="5"/>
    </row>
    <row r="96">
      <c r="A96" s="83" t="s">
        <v>111</v>
      </c>
      <c r="B96" s="75" t="s">
        <v>20</v>
      </c>
      <c r="C96" s="75" t="s">
        <v>24</v>
      </c>
      <c r="D96" s="75" t="s">
        <v>3</v>
      </c>
      <c r="E96" s="44">
        <v>10.0</v>
      </c>
      <c r="F96" s="44">
        <f t="shared" si="7"/>
        <v>3</v>
      </c>
      <c r="G96" s="43">
        <f t="shared" si="8"/>
        <v>13</v>
      </c>
      <c r="H96" s="75">
        <v>17.95</v>
      </c>
      <c r="I96" s="77"/>
      <c r="J96" s="44"/>
      <c r="K96" s="44"/>
      <c r="L96" s="84"/>
      <c r="M96" s="78"/>
      <c r="N96" s="84"/>
      <c r="O96" s="78"/>
      <c r="P96" s="44"/>
      <c r="Q96" s="84"/>
      <c r="R96" s="78"/>
      <c r="S96" s="44"/>
      <c r="T96" s="97"/>
      <c r="U96" s="98"/>
      <c r="V96" s="99"/>
      <c r="W96" s="84"/>
      <c r="X96" s="78"/>
      <c r="Y96" s="44"/>
      <c r="Z96" s="44"/>
      <c r="AA96" s="84"/>
      <c r="AB96" s="44"/>
      <c r="AC96" s="44"/>
      <c r="AD96" s="44"/>
    </row>
    <row r="97">
      <c r="A97" s="42" t="s">
        <v>112</v>
      </c>
      <c r="B97" s="43" t="s">
        <v>16</v>
      </c>
      <c r="C97" s="43"/>
      <c r="D97" s="43" t="s">
        <v>3</v>
      </c>
      <c r="E97" s="43">
        <v>10.0</v>
      </c>
      <c r="F97" s="44">
        <f t="shared" si="7"/>
        <v>3</v>
      </c>
      <c r="G97" s="43">
        <f t="shared" si="8"/>
        <v>13</v>
      </c>
      <c r="H97" s="43">
        <v>14.6</v>
      </c>
      <c r="I97" s="6"/>
      <c r="J97" s="5"/>
      <c r="K97" s="5"/>
      <c r="L97" s="5"/>
      <c r="M97" s="47"/>
      <c r="N97" s="5"/>
      <c r="O97" s="47"/>
      <c r="P97" s="5"/>
      <c r="Q97" s="5"/>
      <c r="R97" s="93"/>
      <c r="S97" s="91"/>
      <c r="T97" s="91"/>
      <c r="U97" s="94"/>
      <c r="V97" s="91"/>
      <c r="W97" s="5"/>
      <c r="X97" s="47"/>
      <c r="Y97" s="5"/>
      <c r="Z97" s="5"/>
      <c r="AA97" s="48"/>
      <c r="AB97" s="5"/>
      <c r="AC97" s="5"/>
      <c r="AD97" s="5"/>
    </row>
    <row r="98">
      <c r="A98" s="83" t="s">
        <v>113</v>
      </c>
      <c r="B98" s="44" t="s">
        <v>50</v>
      </c>
      <c r="C98" s="73" t="s">
        <v>22</v>
      </c>
      <c r="D98" s="75" t="s">
        <v>86</v>
      </c>
      <c r="E98" s="95">
        <v>10.0</v>
      </c>
      <c r="F98" s="44">
        <f t="shared" si="7"/>
        <v>3</v>
      </c>
      <c r="G98" s="43">
        <f t="shared" si="8"/>
        <v>13</v>
      </c>
      <c r="H98" s="75">
        <v>7.2</v>
      </c>
      <c r="I98" s="77"/>
      <c r="J98" s="44"/>
      <c r="K98" s="44"/>
      <c r="L98" s="84"/>
      <c r="M98" s="78"/>
      <c r="N98" s="84"/>
      <c r="O98" s="78"/>
      <c r="P98" s="44"/>
      <c r="Q98" s="84"/>
      <c r="R98" s="78"/>
      <c r="S98" s="44"/>
      <c r="T98" s="89"/>
      <c r="U98" s="81"/>
      <c r="V98" s="82"/>
      <c r="W98" s="84"/>
      <c r="X98" s="78"/>
      <c r="Y98" s="44"/>
      <c r="Z98" s="44"/>
      <c r="AA98" s="84"/>
      <c r="AB98" s="44"/>
      <c r="AC98" s="44"/>
      <c r="AD98" s="44"/>
    </row>
    <row r="99">
      <c r="A99" s="76" t="s">
        <v>114</v>
      </c>
      <c r="B99" s="44" t="s">
        <v>50</v>
      </c>
      <c r="C99" s="73" t="s">
        <v>22</v>
      </c>
      <c r="D99" s="44"/>
      <c r="E99" s="95">
        <v>5.0</v>
      </c>
      <c r="F99" s="44">
        <f t="shared" si="7"/>
        <v>1.5</v>
      </c>
      <c r="G99" s="43">
        <f t="shared" si="8"/>
        <v>6.5</v>
      </c>
      <c r="H99" s="75"/>
      <c r="I99" s="77"/>
      <c r="J99" s="44"/>
      <c r="K99" s="44"/>
      <c r="L99" s="84"/>
      <c r="M99" s="78"/>
      <c r="N99" s="84"/>
      <c r="O99" s="78"/>
      <c r="P99" s="44"/>
      <c r="Q99" s="84"/>
      <c r="R99" s="78"/>
      <c r="S99" s="44"/>
      <c r="T99" s="89"/>
      <c r="U99" s="81"/>
      <c r="V99" s="79"/>
      <c r="W99" s="84"/>
      <c r="X99" s="78"/>
      <c r="Y99" s="44"/>
      <c r="Z99" s="44"/>
      <c r="AA99" s="84"/>
      <c r="AB99" s="44"/>
      <c r="AC99" s="44"/>
      <c r="AD99" s="44"/>
    </row>
    <row r="100">
      <c r="A100" s="100" t="s">
        <v>115</v>
      </c>
      <c r="B100" s="44" t="s">
        <v>50</v>
      </c>
      <c r="C100" s="73" t="s">
        <v>22</v>
      </c>
      <c r="D100" s="44"/>
      <c r="E100" s="95">
        <v>5.0</v>
      </c>
      <c r="F100" s="44">
        <f t="shared" si="7"/>
        <v>1.5</v>
      </c>
      <c r="G100" s="43">
        <f t="shared" si="8"/>
        <v>6.5</v>
      </c>
      <c r="H100" s="75"/>
      <c r="I100" s="77"/>
      <c r="J100" s="44"/>
      <c r="K100" s="44"/>
      <c r="L100" s="84"/>
      <c r="M100" s="78"/>
      <c r="N100" s="84"/>
      <c r="O100" s="78"/>
      <c r="P100" s="44"/>
      <c r="Q100" s="84"/>
      <c r="R100" s="78"/>
      <c r="S100" s="44"/>
      <c r="T100" s="89"/>
      <c r="U100" s="81"/>
      <c r="V100" s="79"/>
      <c r="W100" s="84"/>
      <c r="X100" s="78"/>
      <c r="Y100" s="44"/>
      <c r="Z100" s="44"/>
      <c r="AA100" s="84"/>
      <c r="AB100" s="44"/>
      <c r="AC100" s="44"/>
      <c r="AD100" s="44"/>
    </row>
    <row r="101">
      <c r="A101" s="76" t="s">
        <v>116</v>
      </c>
      <c r="B101" s="44" t="s">
        <v>22</v>
      </c>
      <c r="C101" s="75" t="s">
        <v>50</v>
      </c>
      <c r="D101" s="44"/>
      <c r="E101" s="95">
        <v>6.0</v>
      </c>
      <c r="F101" s="44">
        <f t="shared" si="7"/>
        <v>1.8</v>
      </c>
      <c r="G101" s="43">
        <f t="shared" si="8"/>
        <v>7.8</v>
      </c>
      <c r="H101" s="75"/>
      <c r="I101" s="77"/>
      <c r="J101" s="44"/>
      <c r="K101" s="44"/>
      <c r="L101" s="84"/>
      <c r="M101" s="78"/>
      <c r="N101" s="84"/>
      <c r="O101" s="78"/>
      <c r="P101" s="44"/>
      <c r="Q101" s="84"/>
      <c r="R101" s="78"/>
      <c r="S101" s="44"/>
      <c r="T101" s="89"/>
      <c r="U101" s="81"/>
      <c r="V101" s="79"/>
      <c r="W101" s="84"/>
      <c r="X101" s="78"/>
      <c r="Y101" s="44"/>
      <c r="Z101" s="44"/>
      <c r="AA101" s="84"/>
      <c r="AB101" s="44"/>
      <c r="AC101" s="44"/>
      <c r="AD101" s="44"/>
    </row>
    <row r="102">
      <c r="A102" s="83" t="s">
        <v>117</v>
      </c>
      <c r="B102" s="44" t="s">
        <v>22</v>
      </c>
      <c r="C102" s="75" t="s">
        <v>50</v>
      </c>
      <c r="D102" s="44"/>
      <c r="E102" s="95">
        <v>10.0</v>
      </c>
      <c r="F102" s="44">
        <f t="shared" si="7"/>
        <v>3</v>
      </c>
      <c r="G102" s="43">
        <f t="shared" si="8"/>
        <v>13</v>
      </c>
      <c r="H102" s="75"/>
      <c r="I102" s="77"/>
      <c r="J102" s="44"/>
      <c r="K102" s="44"/>
      <c r="L102" s="84"/>
      <c r="M102" s="78"/>
      <c r="N102" s="84"/>
      <c r="O102" s="78"/>
      <c r="P102" s="44"/>
      <c r="Q102" s="84"/>
      <c r="R102" s="78"/>
      <c r="S102" s="44"/>
      <c r="T102" s="84"/>
      <c r="U102" s="81"/>
      <c r="V102" s="79"/>
      <c r="W102" s="84"/>
      <c r="X102" s="78"/>
      <c r="Y102" s="44"/>
      <c r="Z102" s="44"/>
      <c r="AA102" s="84"/>
      <c r="AB102" s="44"/>
      <c r="AC102" s="44"/>
      <c r="AD102" s="44"/>
    </row>
    <row r="103">
      <c r="A103" s="83" t="s">
        <v>118</v>
      </c>
      <c r="B103" s="44" t="s">
        <v>16</v>
      </c>
      <c r="C103" s="44"/>
      <c r="D103" s="44"/>
      <c r="E103" s="75">
        <v>20.0</v>
      </c>
      <c r="F103" s="44">
        <f t="shared" si="7"/>
        <v>6</v>
      </c>
      <c r="G103" s="43">
        <f t="shared" si="8"/>
        <v>26</v>
      </c>
      <c r="H103" s="75">
        <v>5.3</v>
      </c>
      <c r="I103" s="77"/>
      <c r="J103" s="44"/>
      <c r="K103" s="44"/>
      <c r="L103" s="84"/>
      <c r="M103" s="78"/>
      <c r="N103" s="84"/>
      <c r="O103" s="78"/>
      <c r="P103" s="44"/>
      <c r="Q103" s="84"/>
      <c r="R103" s="78"/>
      <c r="S103" s="44"/>
      <c r="T103" s="84"/>
      <c r="U103" s="98"/>
      <c r="V103" s="99"/>
      <c r="W103" s="84"/>
      <c r="X103" s="78"/>
      <c r="Y103" s="44"/>
      <c r="Z103" s="44"/>
      <c r="AA103" s="84"/>
      <c r="AB103" s="44"/>
      <c r="AC103" s="44"/>
      <c r="AD103" s="44"/>
    </row>
    <row r="104">
      <c r="A104" s="42" t="s">
        <v>119</v>
      </c>
      <c r="B104" s="43" t="s">
        <v>16</v>
      </c>
      <c r="C104" s="5"/>
      <c r="D104" s="5"/>
      <c r="E104" s="43">
        <v>6.0</v>
      </c>
      <c r="F104" s="44">
        <f t="shared" si="7"/>
        <v>1.8</v>
      </c>
      <c r="G104" s="43">
        <f t="shared" si="8"/>
        <v>7.8</v>
      </c>
      <c r="H104" s="43">
        <v>0.5</v>
      </c>
      <c r="I104" s="6"/>
      <c r="J104" s="5"/>
      <c r="K104" s="5"/>
      <c r="L104" s="5"/>
      <c r="M104" s="47"/>
      <c r="N104" s="5"/>
      <c r="O104" s="47"/>
      <c r="P104" s="5"/>
      <c r="Q104" s="5"/>
      <c r="R104" s="47"/>
      <c r="S104" s="5"/>
      <c r="T104" s="5"/>
      <c r="U104" s="64"/>
      <c r="V104" s="91"/>
      <c r="W104" s="5"/>
      <c r="X104" s="47"/>
      <c r="Y104" s="5"/>
      <c r="Z104" s="5"/>
      <c r="AA104" s="48"/>
      <c r="AB104" s="5"/>
      <c r="AC104" s="5"/>
      <c r="AD104" s="5"/>
    </row>
    <row r="105">
      <c r="A105" s="42" t="s">
        <v>120</v>
      </c>
      <c r="B105" s="43" t="s">
        <v>16</v>
      </c>
      <c r="C105" s="5"/>
      <c r="D105" s="5"/>
      <c r="E105" s="43">
        <v>30.0</v>
      </c>
      <c r="F105" s="44">
        <f t="shared" si="7"/>
        <v>9</v>
      </c>
      <c r="G105" s="43">
        <f t="shared" si="8"/>
        <v>39</v>
      </c>
      <c r="H105" s="43">
        <v>24.2</v>
      </c>
      <c r="I105" s="6"/>
      <c r="J105" s="5"/>
      <c r="K105" s="5"/>
      <c r="L105" s="5"/>
      <c r="M105" s="47"/>
      <c r="N105" s="62"/>
      <c r="O105" s="94"/>
      <c r="P105" s="91"/>
      <c r="Q105" s="62"/>
      <c r="R105" s="94"/>
      <c r="S105" s="62"/>
      <c r="T105" s="62"/>
      <c r="U105" s="94"/>
      <c r="V105" s="91"/>
      <c r="W105" s="65"/>
      <c r="X105" s="47"/>
      <c r="Y105" s="5"/>
      <c r="Z105" s="5"/>
      <c r="AA105" s="5"/>
      <c r="AB105" s="6"/>
      <c r="AC105" s="5"/>
      <c r="AD105" s="5"/>
    </row>
    <row r="106">
      <c r="A106" s="42" t="s">
        <v>121</v>
      </c>
      <c r="B106" s="75" t="s">
        <v>20</v>
      </c>
      <c r="C106" s="44"/>
      <c r="D106" s="44"/>
      <c r="E106" s="75">
        <v>2.0</v>
      </c>
      <c r="F106" s="44">
        <f t="shared" si="7"/>
        <v>0.6</v>
      </c>
      <c r="G106" s="43">
        <f t="shared" si="8"/>
        <v>2.6</v>
      </c>
      <c r="H106" s="75">
        <v>3.0</v>
      </c>
      <c r="I106" s="77"/>
      <c r="J106" s="44"/>
      <c r="K106" s="44"/>
      <c r="L106" s="84"/>
      <c r="M106" s="78"/>
      <c r="N106" s="84"/>
      <c r="O106" s="78"/>
      <c r="P106" s="44"/>
      <c r="Q106" s="84"/>
      <c r="R106" s="78"/>
      <c r="S106" s="44"/>
      <c r="T106" s="84"/>
      <c r="U106" s="81"/>
      <c r="V106" s="99"/>
      <c r="W106" s="84"/>
      <c r="X106" s="78"/>
      <c r="Y106" s="44"/>
      <c r="Z106" s="44"/>
      <c r="AA106" s="44"/>
      <c r="AB106" s="77"/>
      <c r="AC106" s="44"/>
      <c r="AD106" s="44"/>
    </row>
    <row r="107">
      <c r="A107" s="42" t="s">
        <v>122</v>
      </c>
      <c r="B107" s="43" t="s">
        <v>16</v>
      </c>
      <c r="C107" s="5"/>
      <c r="D107" s="5"/>
      <c r="E107" s="43">
        <v>10.0</v>
      </c>
      <c r="F107" s="44">
        <f t="shared" si="7"/>
        <v>3</v>
      </c>
      <c r="G107" s="43">
        <f t="shared" si="8"/>
        <v>13</v>
      </c>
      <c r="H107" s="5"/>
      <c r="I107" s="6"/>
      <c r="J107" s="5"/>
      <c r="K107" s="5"/>
      <c r="L107" s="5"/>
      <c r="M107" s="47"/>
      <c r="N107" s="5"/>
      <c r="O107" s="47"/>
      <c r="P107" s="5"/>
      <c r="Q107" s="5"/>
      <c r="R107" s="47"/>
      <c r="S107" s="5"/>
      <c r="T107" s="5"/>
      <c r="U107" s="64"/>
      <c r="V107" s="62"/>
      <c r="W107" s="65"/>
      <c r="X107" s="47"/>
      <c r="Y107" s="5"/>
      <c r="Z107" s="5"/>
      <c r="AA107" s="5"/>
      <c r="AB107" s="6"/>
      <c r="AC107" s="5"/>
      <c r="AD107" s="5"/>
    </row>
    <row r="108">
      <c r="A108" s="50" t="s">
        <v>123</v>
      </c>
      <c r="B108" s="36"/>
      <c r="C108" s="4"/>
      <c r="D108" s="4"/>
      <c r="E108" s="36"/>
      <c r="F108" s="37"/>
      <c r="G108" s="36"/>
      <c r="H108" s="4"/>
      <c r="I108" s="51"/>
      <c r="J108" s="4"/>
      <c r="K108" s="4"/>
      <c r="L108" s="4"/>
      <c r="M108" s="40"/>
      <c r="N108" s="4"/>
      <c r="O108" s="40"/>
      <c r="P108" s="4"/>
      <c r="Q108" s="4"/>
      <c r="R108" s="40"/>
      <c r="S108" s="101"/>
      <c r="T108" s="101"/>
      <c r="U108" s="102"/>
      <c r="V108" s="101"/>
      <c r="W108" s="4"/>
      <c r="X108" s="40"/>
      <c r="Y108" s="4"/>
      <c r="Z108" s="4"/>
      <c r="AA108" s="4"/>
      <c r="AB108" s="6"/>
      <c r="AC108" s="5"/>
      <c r="AD108" s="5"/>
    </row>
    <row r="109">
      <c r="A109" s="53" t="s">
        <v>33</v>
      </c>
      <c r="B109" s="54"/>
      <c r="C109" s="55"/>
      <c r="D109" s="55"/>
      <c r="E109" s="55">
        <f>SUM(E89:E108)</f>
        <v>180</v>
      </c>
      <c r="F109" s="56">
        <f>E109*0.3</f>
        <v>54</v>
      </c>
      <c r="G109" s="54">
        <f>SUM(E109,F109)</f>
        <v>234</v>
      </c>
      <c r="H109" s="55">
        <f>SUM(H89:H107)</f>
        <v>90.75</v>
      </c>
      <c r="I109" s="57"/>
      <c r="J109" s="55"/>
      <c r="K109" s="55"/>
      <c r="L109" s="55"/>
      <c r="M109" s="60"/>
      <c r="N109" s="55"/>
      <c r="O109" s="60"/>
      <c r="P109" s="55"/>
      <c r="Q109" s="55"/>
      <c r="R109" s="60"/>
      <c r="S109" s="55"/>
      <c r="T109" s="55"/>
      <c r="U109" s="60"/>
      <c r="V109" s="67"/>
      <c r="W109" s="67"/>
      <c r="X109" s="60"/>
      <c r="Y109" s="67"/>
      <c r="Z109" s="67"/>
      <c r="AA109" s="67"/>
      <c r="AB109" s="71"/>
      <c r="AC109" s="5"/>
      <c r="AD109" s="5"/>
    </row>
    <row r="110" ht="8.25" customHeight="1">
      <c r="A110" s="42"/>
      <c r="B110" s="43"/>
      <c r="C110" s="5"/>
      <c r="D110" s="5"/>
      <c r="E110" s="5"/>
      <c r="F110" s="44"/>
      <c r="G110" s="43"/>
      <c r="H110" s="5"/>
      <c r="I110" s="6"/>
      <c r="J110" s="5"/>
      <c r="K110" s="5"/>
      <c r="L110" s="5"/>
      <c r="M110" s="47"/>
      <c r="N110" s="5"/>
      <c r="O110" s="47"/>
      <c r="P110" s="5"/>
      <c r="Q110" s="5"/>
      <c r="R110" s="47"/>
      <c r="S110" s="5"/>
      <c r="T110" s="5"/>
      <c r="U110" s="47"/>
      <c r="V110" s="65"/>
      <c r="W110" s="65"/>
      <c r="X110" s="47"/>
      <c r="Y110" s="65"/>
      <c r="Z110" s="65"/>
      <c r="AA110" s="65"/>
      <c r="AB110" s="71"/>
      <c r="AC110" s="5"/>
      <c r="AD110" s="5"/>
    </row>
    <row r="111">
      <c r="A111" s="42" t="s">
        <v>124</v>
      </c>
      <c r="B111" s="43" t="s">
        <v>20</v>
      </c>
      <c r="C111" s="43"/>
      <c r="D111" s="5"/>
      <c r="E111" s="43">
        <v>20.0</v>
      </c>
      <c r="F111" s="44">
        <f>E111*0.3</f>
        <v>6</v>
      </c>
      <c r="G111" s="43">
        <f>SUM(E111,F111)</f>
        <v>26</v>
      </c>
      <c r="H111" s="5"/>
      <c r="I111" s="6"/>
      <c r="J111" s="5"/>
      <c r="K111" s="5"/>
      <c r="L111" s="5"/>
      <c r="M111" s="47"/>
      <c r="N111" s="5"/>
      <c r="O111" s="47"/>
      <c r="P111" s="5"/>
      <c r="Q111" s="5"/>
      <c r="R111" s="47"/>
      <c r="S111" s="5"/>
      <c r="T111" s="5"/>
      <c r="U111" s="47"/>
      <c r="V111" s="91"/>
      <c r="W111" s="103"/>
      <c r="X111" s="104"/>
      <c r="Y111" s="5"/>
      <c r="Z111" s="5"/>
      <c r="AA111" s="5"/>
      <c r="AB111" s="6"/>
      <c r="AC111" s="5"/>
      <c r="AD111" s="5"/>
    </row>
    <row r="112">
      <c r="A112" s="50" t="s">
        <v>125</v>
      </c>
      <c r="B112" s="36"/>
      <c r="C112" s="4"/>
      <c r="D112" s="4"/>
      <c r="E112" s="36"/>
      <c r="F112" s="37"/>
      <c r="G112" s="36"/>
      <c r="H112" s="4"/>
      <c r="I112" s="51"/>
      <c r="J112" s="4"/>
      <c r="K112" s="4"/>
      <c r="L112" s="4"/>
      <c r="M112" s="40"/>
      <c r="N112" s="4"/>
      <c r="O112" s="40"/>
      <c r="P112" s="4"/>
      <c r="Q112" s="4"/>
      <c r="R112" s="40"/>
      <c r="S112" s="4"/>
      <c r="T112" s="4"/>
      <c r="U112" s="40"/>
      <c r="V112" s="105"/>
      <c r="W112" s="105"/>
      <c r="X112" s="106"/>
      <c r="Y112" s="4"/>
      <c r="Z112" s="4"/>
      <c r="AA112" s="4"/>
      <c r="AB112" s="6"/>
      <c r="AC112" s="5"/>
      <c r="AD112" s="5"/>
    </row>
    <row r="113">
      <c r="A113" s="107" t="s">
        <v>33</v>
      </c>
      <c r="B113" s="56"/>
      <c r="C113" s="56"/>
      <c r="D113" s="56"/>
      <c r="E113" s="108">
        <f>SUM(E111:E112)</f>
        <v>20</v>
      </c>
      <c r="F113" s="56">
        <f>E113*0.3</f>
        <v>6</v>
      </c>
      <c r="G113" s="54">
        <f>E113+F113</f>
        <v>26</v>
      </c>
      <c r="H113" s="108"/>
      <c r="I113" s="109"/>
      <c r="J113" s="56"/>
      <c r="K113" s="56"/>
      <c r="L113" s="56"/>
      <c r="M113" s="110"/>
      <c r="N113" s="56"/>
      <c r="O113" s="110"/>
      <c r="P113" s="56"/>
      <c r="Q113" s="56"/>
      <c r="R113" s="110"/>
      <c r="S113" s="56"/>
      <c r="T113" s="56"/>
      <c r="U113" s="110"/>
      <c r="V113" s="56"/>
      <c r="W113" s="56"/>
      <c r="X113" s="110"/>
      <c r="Y113" s="56"/>
      <c r="Z113" s="56"/>
      <c r="AA113" s="56"/>
      <c r="AB113" s="77"/>
      <c r="AC113" s="44"/>
      <c r="AD113" s="44"/>
    </row>
    <row r="114">
      <c r="A114" s="111"/>
      <c r="B114" s="56"/>
      <c r="C114" s="56"/>
      <c r="D114" s="56"/>
      <c r="E114" s="108"/>
      <c r="F114" s="56"/>
      <c r="G114" s="54"/>
      <c r="H114" s="108"/>
      <c r="I114" s="109"/>
      <c r="J114" s="56"/>
      <c r="K114" s="56"/>
      <c r="L114" s="56"/>
      <c r="M114" s="110"/>
      <c r="N114" s="56"/>
      <c r="O114" s="110"/>
      <c r="P114" s="56"/>
      <c r="Q114" s="56"/>
      <c r="R114" s="110"/>
      <c r="S114" s="56"/>
      <c r="T114" s="56"/>
      <c r="U114" s="110"/>
      <c r="V114" s="56"/>
      <c r="W114" s="56"/>
      <c r="X114" s="110"/>
      <c r="Y114" s="56"/>
      <c r="Z114" s="56"/>
      <c r="AA114" s="56"/>
      <c r="AB114" s="77"/>
      <c r="AC114" s="44"/>
      <c r="AD114" s="44"/>
    </row>
    <row r="115">
      <c r="A115" s="111" t="s">
        <v>126</v>
      </c>
      <c r="B115" s="56"/>
      <c r="C115" s="56"/>
      <c r="D115" s="56"/>
      <c r="E115" s="108">
        <f>SUM(E109,E87,E57,E113)</f>
        <v>465</v>
      </c>
      <c r="F115" s="56">
        <f>E115*0.3</f>
        <v>139.5</v>
      </c>
      <c r="G115" s="54">
        <f>SUM(E115,F115)</f>
        <v>604.5</v>
      </c>
      <c r="H115" s="108">
        <f>SUM(H113,H109,H87,H57,H17)</f>
        <v>606.01</v>
      </c>
      <c r="I115" s="109"/>
      <c r="J115" s="56"/>
      <c r="K115" s="56"/>
      <c r="L115" s="112"/>
      <c r="M115" s="110"/>
      <c r="N115" s="112"/>
      <c r="O115" s="110"/>
      <c r="P115" s="56"/>
      <c r="Q115" s="112"/>
      <c r="R115" s="110"/>
      <c r="S115" s="56"/>
      <c r="T115" s="112"/>
      <c r="U115" s="110"/>
      <c r="V115" s="56"/>
      <c r="W115" s="112"/>
      <c r="X115" s="110"/>
      <c r="Y115" s="56"/>
      <c r="Z115" s="56"/>
      <c r="AA115" s="56"/>
      <c r="AB115" s="77"/>
      <c r="AC115" s="44"/>
      <c r="AD115" s="44"/>
    </row>
    <row r="116">
      <c r="A116" s="43"/>
      <c r="B116" s="5"/>
      <c r="C116" s="5"/>
      <c r="D116" s="5"/>
      <c r="E116" s="43"/>
      <c r="F116" s="43"/>
      <c r="G116" s="43"/>
      <c r="H116" s="43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>
      <c r="A117" s="43"/>
      <c r="B117" s="5"/>
      <c r="C117" s="5"/>
      <c r="D117" s="5"/>
      <c r="E117" s="43"/>
      <c r="F117" s="43"/>
      <c r="G117" s="43"/>
      <c r="H117" s="43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>
      <c r="A118" s="43"/>
      <c r="B118" s="43"/>
      <c r="C118" s="43"/>
      <c r="D118" s="5"/>
      <c r="E118" s="5"/>
      <c r="F118" s="43"/>
      <c r="G118" s="43"/>
      <c r="H118" s="43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>
      <c r="A119" s="113"/>
      <c r="B119" s="43"/>
      <c r="C119" s="43"/>
      <c r="D119" s="5"/>
      <c r="E119" s="5"/>
      <c r="F119" s="43"/>
      <c r="G119" s="43"/>
      <c r="H119" s="43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>
      <c r="A120" s="113"/>
      <c r="B120" s="43"/>
      <c r="C120" s="43"/>
      <c r="D120" s="5"/>
      <c r="E120" s="5"/>
      <c r="F120" s="43"/>
      <c r="G120" s="43"/>
      <c r="H120" s="43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>
      <c r="A121" s="113"/>
      <c r="B121" s="43"/>
      <c r="C121" s="43"/>
      <c r="D121" s="5"/>
      <c r="E121" s="5"/>
      <c r="F121" s="43"/>
      <c r="G121" s="43"/>
      <c r="H121" s="43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>
      <c r="A122" s="113"/>
      <c r="B122" s="43"/>
      <c r="C122" s="43"/>
      <c r="D122" s="5"/>
      <c r="E122" s="5"/>
      <c r="F122" s="43"/>
      <c r="G122" s="43"/>
      <c r="H122" s="43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>
      <c r="A123" s="113"/>
      <c r="B123" s="43"/>
      <c r="C123" s="43"/>
      <c r="D123" s="5"/>
      <c r="E123" s="43"/>
      <c r="F123" s="43"/>
      <c r="G123" s="43"/>
      <c r="H123" s="43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>
      <c r="A124" s="43"/>
      <c r="B124" s="113"/>
      <c r="C124" s="113"/>
      <c r="D124" s="5"/>
      <c r="E124" s="43"/>
      <c r="F124" s="43"/>
      <c r="G124" s="43"/>
      <c r="H124" s="43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>
      <c r="A125" s="43"/>
      <c r="B125" s="43"/>
      <c r="C125" s="43"/>
      <c r="D125" s="5"/>
      <c r="E125" s="43"/>
      <c r="F125" s="43"/>
      <c r="G125" s="43"/>
      <c r="H125" s="43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>
      <c r="A126" s="113"/>
      <c r="B126" s="43"/>
      <c r="C126" s="43"/>
      <c r="D126" s="5"/>
      <c r="E126" s="43"/>
      <c r="F126" s="43"/>
      <c r="G126" s="43"/>
      <c r="H126" s="43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>
      <c r="A127" s="113"/>
      <c r="B127" s="43"/>
      <c r="C127" s="43"/>
      <c r="D127" s="5"/>
      <c r="E127" s="43"/>
      <c r="F127" s="43"/>
      <c r="G127" s="43"/>
      <c r="H127" s="43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>
      <c r="A128" s="113"/>
      <c r="B128" s="43"/>
      <c r="C128" s="43"/>
      <c r="D128" s="5"/>
      <c r="E128" s="43"/>
      <c r="F128" s="43"/>
      <c r="G128" s="43"/>
      <c r="H128" s="43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>
      <c r="A129" s="113"/>
      <c r="B129" s="43"/>
      <c r="C129" s="43"/>
      <c r="D129" s="5"/>
      <c r="E129" s="43"/>
      <c r="F129" s="43"/>
      <c r="G129" s="43"/>
      <c r="H129" s="43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>
      <c r="A130" s="43"/>
      <c r="B130" s="5"/>
      <c r="C130" s="5"/>
      <c r="D130" s="5"/>
      <c r="E130" s="43"/>
      <c r="F130" s="43"/>
      <c r="G130" s="43"/>
      <c r="H130" s="43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>
      <c r="A131" s="43"/>
      <c r="B131" s="5"/>
      <c r="C131" s="5"/>
      <c r="D131" s="5"/>
      <c r="E131" s="43"/>
      <c r="F131" s="43"/>
      <c r="G131" s="43"/>
      <c r="H131" s="43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>
      <c r="A132" s="43"/>
      <c r="B132" s="43"/>
      <c r="C132" s="43"/>
      <c r="D132" s="5"/>
      <c r="E132" s="43"/>
      <c r="F132" s="43"/>
      <c r="G132" s="43"/>
      <c r="H132" s="43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>
      <c r="A133" s="113"/>
      <c r="B133" s="43"/>
      <c r="C133" s="43"/>
      <c r="D133" s="5"/>
      <c r="E133" s="43"/>
      <c r="F133" s="43"/>
      <c r="G133" s="43"/>
      <c r="H133" s="43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>
      <c r="A134" s="113"/>
      <c r="B134" s="43"/>
      <c r="C134" s="43"/>
      <c r="D134" s="5"/>
      <c r="E134" s="43"/>
      <c r="F134" s="43"/>
      <c r="G134" s="43"/>
      <c r="H134" s="43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>
      <c r="A135" s="113"/>
      <c r="B135" s="43"/>
      <c r="C135" s="43"/>
      <c r="D135" s="5"/>
      <c r="E135" s="43"/>
      <c r="F135" s="43"/>
      <c r="G135" s="43"/>
      <c r="H135" s="43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>
      <c r="A136" s="113"/>
      <c r="B136" s="43"/>
      <c r="C136" s="43"/>
      <c r="D136" s="5"/>
      <c r="E136" s="43"/>
      <c r="F136" s="43"/>
      <c r="G136" s="43"/>
      <c r="H136" s="43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>
      <c r="A137" s="43"/>
      <c r="B137" s="5"/>
      <c r="C137" s="5"/>
      <c r="D137" s="5"/>
      <c r="E137" s="43"/>
      <c r="F137" s="43"/>
      <c r="G137" s="43"/>
      <c r="H137" s="43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>
      <c r="A138" s="43"/>
      <c r="B138" s="5"/>
      <c r="C138" s="5"/>
      <c r="D138" s="5"/>
      <c r="E138" s="43"/>
      <c r="F138" s="43"/>
      <c r="G138" s="43"/>
      <c r="H138" s="43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>
      <c r="A139" s="95"/>
      <c r="B139" s="44"/>
      <c r="C139" s="44"/>
      <c r="D139" s="5"/>
      <c r="E139" s="43"/>
      <c r="F139" s="43"/>
      <c r="G139" s="43"/>
      <c r="H139" s="43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>
      <c r="A140" s="114"/>
      <c r="B140" s="75"/>
      <c r="C140" s="75"/>
      <c r="D140" s="5"/>
      <c r="E140" s="43"/>
      <c r="F140" s="43"/>
      <c r="G140" s="43"/>
      <c r="H140" s="43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>
      <c r="A141" s="114"/>
      <c r="B141" s="75"/>
      <c r="C141" s="44"/>
      <c r="D141" s="5"/>
      <c r="E141" s="43"/>
      <c r="F141" s="43"/>
      <c r="G141" s="43"/>
      <c r="H141" s="43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>
      <c r="A142" s="114"/>
      <c r="B142" s="75"/>
      <c r="C142" s="44"/>
      <c r="D142" s="5"/>
      <c r="E142" s="43"/>
      <c r="F142" s="43"/>
      <c r="G142" s="43"/>
      <c r="H142" s="43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</row>
    <row r="143">
      <c r="A143" s="114"/>
      <c r="B143" s="75"/>
      <c r="C143" s="44"/>
      <c r="D143" s="5"/>
      <c r="E143" s="43"/>
      <c r="F143" s="43"/>
      <c r="G143" s="43"/>
      <c r="H143" s="43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</row>
    <row r="144">
      <c r="A144" s="113"/>
      <c r="B144" s="5"/>
      <c r="C144" s="5"/>
      <c r="D144" s="5"/>
      <c r="E144" s="43"/>
      <c r="F144" s="43"/>
      <c r="G144" s="43"/>
      <c r="H144" s="43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</row>
    <row r="145">
      <c r="A145" s="113"/>
      <c r="B145" s="5"/>
      <c r="C145" s="5"/>
      <c r="D145" s="5"/>
      <c r="E145" s="43"/>
      <c r="F145" s="43"/>
      <c r="G145" s="43"/>
      <c r="H145" s="43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>
      <c r="A146" s="113"/>
      <c r="B146" s="5"/>
      <c r="C146" s="5"/>
      <c r="D146" s="5"/>
      <c r="E146" s="43"/>
      <c r="F146" s="43"/>
      <c r="G146" s="43"/>
      <c r="H146" s="43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>
      <c r="A147" s="113"/>
      <c r="B147" s="5"/>
      <c r="C147" s="5"/>
      <c r="D147" s="5"/>
      <c r="E147" s="43"/>
      <c r="F147" s="43"/>
      <c r="G147" s="43"/>
      <c r="H147" s="43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>
      <c r="A148" s="113"/>
      <c r="B148" s="5"/>
      <c r="C148" s="5"/>
      <c r="D148" s="5"/>
      <c r="E148" s="43"/>
      <c r="F148" s="43"/>
      <c r="G148" s="43"/>
      <c r="H148" s="43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>
      <c r="A149" s="113"/>
      <c r="B149" s="5"/>
      <c r="C149" s="5"/>
      <c r="D149" s="5"/>
      <c r="E149" s="43"/>
      <c r="F149" s="43"/>
      <c r="G149" s="43"/>
      <c r="H149" s="43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>
      <c r="A150" s="113"/>
      <c r="B150" s="5"/>
      <c r="C150" s="5"/>
      <c r="D150" s="5"/>
      <c r="E150" s="43"/>
      <c r="F150" s="43"/>
      <c r="G150" s="43"/>
      <c r="H150" s="43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>
      <c r="A151" s="113"/>
      <c r="B151" s="5"/>
      <c r="C151" s="5"/>
      <c r="D151" s="5"/>
      <c r="E151" s="43"/>
      <c r="F151" s="43"/>
      <c r="G151" s="43"/>
      <c r="H151" s="43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>
      <c r="A154" s="11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>
      <c r="A155" s="11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>
      <c r="A156" s="11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>
      <c r="A157" s="11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>
      <c r="A158" s="11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>
      <c r="A159" s="11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>
      <c r="A160" s="11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>
      <c r="A161" s="11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>
      <c r="A162" s="11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>
      <c r="A163" s="11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>
      <c r="A164" s="11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>
      <c r="A165" s="11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>
      <c r="A166" s="11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</sheetData>
  <conditionalFormatting sqref="B3:B119 F118 B121:B125 B130:B166">
    <cfRule type="notContainsBlanks" dxfId="0" priority="1">
      <formula>LEN(TRIM(B3))&gt;0</formula>
    </cfRule>
  </conditionalFormatting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sheetData>
    <row r="1">
      <c r="A1" s="43" t="s">
        <v>127</v>
      </c>
      <c r="B1" s="5"/>
      <c r="C1" s="5"/>
    </row>
    <row r="2">
      <c r="A2" s="43" t="s">
        <v>128</v>
      </c>
      <c r="B2" s="43" t="s">
        <v>129</v>
      </c>
      <c r="C2" s="43" t="s">
        <v>130</v>
      </c>
    </row>
    <row r="3">
      <c r="A3" s="113" t="s">
        <v>20</v>
      </c>
      <c r="B3" s="43">
        <v>40.9</v>
      </c>
      <c r="C3" s="43">
        <v>37.0</v>
      </c>
    </row>
    <row r="4">
      <c r="A4" s="113" t="s">
        <v>24</v>
      </c>
      <c r="B4" s="43">
        <v>34.4</v>
      </c>
      <c r="C4" s="43">
        <v>30.25</v>
      </c>
    </row>
    <row r="5">
      <c r="A5" s="113" t="s">
        <v>131</v>
      </c>
      <c r="B5" s="43">
        <v>31.9</v>
      </c>
      <c r="C5" s="43">
        <v>19.0</v>
      </c>
    </row>
    <row r="6">
      <c r="A6" s="113" t="s">
        <v>22</v>
      </c>
      <c r="B6" s="43">
        <v>28.0</v>
      </c>
      <c r="C6" s="43">
        <v>16.0</v>
      </c>
    </row>
    <row r="7">
      <c r="A7" s="113" t="s">
        <v>13</v>
      </c>
      <c r="B7" s="43">
        <f t="shared" ref="B7:C7" si="1">sum(B3:B6)</f>
        <v>135.2</v>
      </c>
      <c r="C7" s="43">
        <f t="shared" si="1"/>
        <v>102.25</v>
      </c>
    </row>
    <row r="8">
      <c r="A8" s="43"/>
      <c r="B8" s="113"/>
      <c r="C8" s="113"/>
    </row>
    <row r="9">
      <c r="A9" s="43" t="s">
        <v>132</v>
      </c>
      <c r="B9" s="113"/>
      <c r="C9" s="113"/>
    </row>
    <row r="10">
      <c r="A10" s="43" t="s">
        <v>128</v>
      </c>
      <c r="B10" s="43" t="s">
        <v>129</v>
      </c>
      <c r="C10" s="43" t="s">
        <v>130</v>
      </c>
    </row>
    <row r="11">
      <c r="A11" s="113" t="s">
        <v>131</v>
      </c>
      <c r="B11" s="43">
        <v>58.9</v>
      </c>
      <c r="C11" s="43">
        <v>37.58</v>
      </c>
    </row>
    <row r="12">
      <c r="A12" s="113" t="s">
        <v>22</v>
      </c>
      <c r="B12" s="43">
        <v>57.6</v>
      </c>
      <c r="C12" s="43">
        <v>41.15</v>
      </c>
    </row>
    <row r="13">
      <c r="A13" s="113" t="s">
        <v>24</v>
      </c>
      <c r="B13" s="43">
        <v>47.2</v>
      </c>
      <c r="C13" s="43">
        <v>64.65</v>
      </c>
    </row>
    <row r="14">
      <c r="A14" s="113" t="s">
        <v>20</v>
      </c>
      <c r="B14" s="43">
        <v>45.6</v>
      </c>
      <c r="C14" s="43">
        <v>84.85</v>
      </c>
    </row>
    <row r="15">
      <c r="A15" s="43" t="s">
        <v>13</v>
      </c>
      <c r="B15" s="5">
        <f t="shared" ref="B15:C15" si="2">SUM(B11:B14)</f>
        <v>209.3</v>
      </c>
      <c r="C15" s="5">
        <f t="shared" si="2"/>
        <v>228.23</v>
      </c>
    </row>
    <row r="16">
      <c r="A16" s="43"/>
      <c r="B16" s="5"/>
      <c r="C16" s="5"/>
    </row>
    <row r="17">
      <c r="A17" s="43" t="s">
        <v>133</v>
      </c>
      <c r="B17" s="5"/>
      <c r="C17" s="5"/>
    </row>
    <row r="18">
      <c r="A18" s="43" t="s">
        <v>128</v>
      </c>
      <c r="B18" s="43" t="s">
        <v>129</v>
      </c>
      <c r="C18" s="43" t="s">
        <v>130</v>
      </c>
    </row>
    <row r="19">
      <c r="A19" s="113" t="s">
        <v>24</v>
      </c>
      <c r="B19" s="43">
        <v>48.5</v>
      </c>
      <c r="C19" s="43">
        <v>70.35</v>
      </c>
    </row>
    <row r="20">
      <c r="A20" s="113" t="s">
        <v>22</v>
      </c>
      <c r="B20" s="43">
        <v>40.7</v>
      </c>
      <c r="C20" s="43">
        <v>34.91</v>
      </c>
    </row>
    <row r="21">
      <c r="A21" s="113" t="s">
        <v>131</v>
      </c>
      <c r="B21" s="43">
        <v>39.4</v>
      </c>
      <c r="C21" s="43">
        <v>69.34</v>
      </c>
    </row>
    <row r="22">
      <c r="A22" s="113" t="s">
        <v>20</v>
      </c>
      <c r="B22" s="43">
        <v>19.6</v>
      </c>
      <c r="C22" s="43">
        <v>87.75</v>
      </c>
    </row>
    <row r="23">
      <c r="A23" s="43" t="s">
        <v>13</v>
      </c>
      <c r="B23" s="5">
        <f t="shared" ref="B23:C23" si="3">SUM(B19:B22)</f>
        <v>148.2</v>
      </c>
      <c r="C23" s="5">
        <f t="shared" si="3"/>
        <v>262.35</v>
      </c>
    </row>
    <row r="24">
      <c r="A24" s="43"/>
      <c r="B24" s="5"/>
      <c r="C24" s="5"/>
    </row>
    <row r="25">
      <c r="A25" s="43" t="s">
        <v>125</v>
      </c>
      <c r="B25" s="5"/>
      <c r="C25" s="5"/>
    </row>
    <row r="26">
      <c r="A26" s="95" t="s">
        <v>128</v>
      </c>
      <c r="B26" s="116" t="s">
        <v>129</v>
      </c>
      <c r="C26" s="44" t="s">
        <v>130</v>
      </c>
    </row>
    <row r="27">
      <c r="A27" s="114" t="s">
        <v>20</v>
      </c>
      <c r="B27" s="117">
        <v>26.0</v>
      </c>
      <c r="C27" s="75">
        <v>83.8</v>
      </c>
    </row>
    <row r="28">
      <c r="A28" s="114" t="s">
        <v>24</v>
      </c>
      <c r="B28" s="117">
        <v>4.0</v>
      </c>
      <c r="C28" s="75">
        <v>108.25</v>
      </c>
    </row>
    <row r="29">
      <c r="A29" s="114" t="s">
        <v>22</v>
      </c>
      <c r="B29" s="117">
        <v>4.0</v>
      </c>
      <c r="C29" s="73">
        <v>38.31</v>
      </c>
    </row>
    <row r="30">
      <c r="A30" s="114" t="s">
        <v>131</v>
      </c>
      <c r="B30" s="117">
        <v>4.0</v>
      </c>
      <c r="C30" s="75">
        <v>30.47</v>
      </c>
    </row>
    <row r="31">
      <c r="A31" s="118" t="s">
        <v>13</v>
      </c>
      <c r="B31" s="119">
        <f t="shared" ref="B31:C31" si="4">SUM(B27:B30)</f>
        <v>38</v>
      </c>
      <c r="C31" s="119">
        <f t="shared" si="4"/>
        <v>260.83</v>
      </c>
    </row>
    <row r="33">
      <c r="A33" s="118" t="s">
        <v>13</v>
      </c>
    </row>
    <row r="34">
      <c r="A34" s="95" t="s">
        <v>128</v>
      </c>
      <c r="B34" s="116" t="s">
        <v>129</v>
      </c>
      <c r="C34" s="44" t="s">
        <v>130</v>
      </c>
      <c r="D34" s="118" t="s">
        <v>134</v>
      </c>
    </row>
    <row r="35">
      <c r="A35" s="114" t="s">
        <v>20</v>
      </c>
      <c r="B35" s="117">
        <v>151.77</v>
      </c>
      <c r="C35" s="119">
        <f>SUM(C14,C3,C22,C27)</f>
        <v>293.4</v>
      </c>
      <c r="D35" s="120">
        <f t="shared" ref="D35:D39" si="5">((C35-B35)/B35)*100</f>
        <v>93.31883771</v>
      </c>
    </row>
    <row r="36">
      <c r="A36" s="114" t="s">
        <v>22</v>
      </c>
      <c r="B36" s="117">
        <v>135.08</v>
      </c>
      <c r="C36" s="119">
        <f>SUM(C12,C6,C20,C29)</f>
        <v>130.37</v>
      </c>
      <c r="D36" s="120">
        <f t="shared" si="5"/>
        <v>-3.486822624</v>
      </c>
    </row>
    <row r="37">
      <c r="A37" s="114" t="s">
        <v>24</v>
      </c>
      <c r="B37" s="117">
        <v>133.08</v>
      </c>
      <c r="C37" s="119">
        <f>SUM(C28,C19,C13,C4)</f>
        <v>273.5</v>
      </c>
      <c r="D37" s="120">
        <f t="shared" si="5"/>
        <v>105.5154794</v>
      </c>
    </row>
    <row r="38">
      <c r="A38" s="114" t="s">
        <v>131</v>
      </c>
      <c r="B38" s="117">
        <v>123.08</v>
      </c>
      <c r="C38" s="119">
        <f>SUM(C5,C11,C21,C30)</f>
        <v>156.39</v>
      </c>
      <c r="D38" s="120">
        <f t="shared" si="5"/>
        <v>27.06369841</v>
      </c>
    </row>
    <row r="39">
      <c r="A39" s="118" t="s">
        <v>13</v>
      </c>
      <c r="B39" s="116">
        <f t="shared" ref="B39:C39" si="6">SUM(B35:B38)</f>
        <v>543.01</v>
      </c>
      <c r="C39" s="119">
        <f t="shared" si="6"/>
        <v>853.66</v>
      </c>
      <c r="D39" s="120">
        <f t="shared" si="5"/>
        <v>57.20889118</v>
      </c>
    </row>
  </sheetData>
  <conditionalFormatting sqref="B1:B3 B5:B10 B15:B30 B34:B39">
    <cfRule type="notContainsBlanks" dxfId="0" priority="1">
      <formula>LEN(TRIM(B1))&gt;0</formula>
    </cfRule>
  </conditionalFormatting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1"/>
</worksheet>
</file>